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570" windowHeight="12360" activeTab="3"/>
  </bookViews>
  <sheets>
    <sheet name="Panaudojimo sąmata" sheetId="3" r:id="rId1"/>
    <sheet name="BFP-1" sheetId="1" r:id="rId2"/>
    <sheet name="Panaudojimo ataskaita" sheetId="4" r:id="rId3"/>
    <sheet name="Forma Nr. 2" sheetId="5" r:id="rId4"/>
  </sheets>
  <definedNames>
    <definedName name="_xlnm.Print_Area" localSheetId="1">'BFP-1'!$A$1:$L$261</definedName>
    <definedName name="_xlnm.Print_Titles" localSheetId="1">'BFP-1'!$27:$27</definedName>
    <definedName name="Z_0B0CE4D8_48D8_4A4E_95B4_EC47F081AC97_.wvu.PrintArea" localSheetId="1" hidden="1">'BFP-1'!$A$1:$L$261</definedName>
    <definedName name="Z_0B0CE4D8_48D8_4A4E_95B4_EC47F081AC97_.wvu.PrintTitles" localSheetId="1" hidden="1">'BFP-1'!$27:$27</definedName>
    <definedName name="Z_4BC1D4FA_CB95_4677_81D8_C8836DEE466A_.wvu.PrintArea" localSheetId="1" hidden="1">'BFP-1'!$A$1:$L$259</definedName>
    <definedName name="Z_4BC1D4FA_CB95_4677_81D8_C8836DEE466A_.wvu.PrintTitles" localSheetId="1" hidden="1">'BFP-1'!$27:$27</definedName>
    <definedName name="Z_DFD7EFF1_93F4_48B4_9DDA_AC538D7CFC1B_.wvu.PrintArea" localSheetId="1" hidden="1">'BFP-1'!$A$1:$L$261</definedName>
    <definedName name="Z_DFD7EFF1_93F4_48B4_9DDA_AC538D7CFC1B_.wvu.PrintTitles" localSheetId="1" hidden="1">'BFP-1'!$27:$27</definedName>
  </definedNames>
  <calcPr calcId="145621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L342" i="5" l="1"/>
  <c r="K342" i="5"/>
  <c r="J342" i="5"/>
  <c r="I342" i="5"/>
  <c r="L341" i="5"/>
  <c r="K341" i="5"/>
  <c r="J341" i="5"/>
  <c r="I341" i="5"/>
  <c r="L339" i="5"/>
  <c r="K339" i="5"/>
  <c r="J339" i="5"/>
  <c r="I339" i="5"/>
  <c r="L338" i="5"/>
  <c r="K338" i="5"/>
  <c r="J338" i="5"/>
  <c r="I338" i="5"/>
  <c r="L336" i="5"/>
  <c r="K336" i="5"/>
  <c r="J336" i="5"/>
  <c r="I336" i="5"/>
  <c r="L335" i="5"/>
  <c r="K335" i="5"/>
  <c r="J335" i="5"/>
  <c r="I335" i="5"/>
  <c r="L332" i="5"/>
  <c r="K332" i="5"/>
  <c r="J332" i="5"/>
  <c r="I332" i="5"/>
  <c r="L331" i="5"/>
  <c r="K331" i="5"/>
  <c r="J331" i="5"/>
  <c r="I331" i="5"/>
  <c r="L328" i="5"/>
  <c r="K328" i="5"/>
  <c r="J328" i="5"/>
  <c r="I328" i="5"/>
  <c r="L326" i="5"/>
  <c r="K326" i="5"/>
  <c r="J326" i="5"/>
  <c r="I326" i="5"/>
  <c r="L323" i="5"/>
  <c r="K323" i="5"/>
  <c r="J323" i="5"/>
  <c r="I323" i="5"/>
  <c r="L322" i="5"/>
  <c r="K322" i="5"/>
  <c r="J322" i="5"/>
  <c r="I322" i="5"/>
  <c r="L318" i="5"/>
  <c r="K318" i="5"/>
  <c r="J318" i="5"/>
  <c r="I318" i="5"/>
  <c r="L317" i="5"/>
  <c r="K317" i="5"/>
  <c r="J317" i="5"/>
  <c r="I317" i="5"/>
  <c r="L316" i="5"/>
  <c r="K316" i="5"/>
  <c r="J316" i="5"/>
  <c r="I316" i="5"/>
  <c r="L313" i="5"/>
  <c r="K313" i="5"/>
  <c r="J313" i="5"/>
  <c r="I313" i="5"/>
  <c r="L312" i="5"/>
  <c r="K312" i="5"/>
  <c r="J312" i="5"/>
  <c r="I312" i="5"/>
  <c r="L310" i="5"/>
  <c r="K310" i="5"/>
  <c r="J310" i="5"/>
  <c r="I310" i="5"/>
  <c r="L309" i="5"/>
  <c r="K309" i="5"/>
  <c r="J309" i="5"/>
  <c r="I309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2" i="5"/>
  <c r="K302" i="5"/>
  <c r="J302" i="5"/>
  <c r="I302" i="5"/>
  <c r="L299" i="5"/>
  <c r="K299" i="5"/>
  <c r="J299" i="5"/>
  <c r="I299" i="5"/>
  <c r="L298" i="5"/>
  <c r="K298" i="5"/>
  <c r="J298" i="5"/>
  <c r="I298" i="5"/>
  <c r="L295" i="5"/>
  <c r="K295" i="5"/>
  <c r="J295" i="5"/>
  <c r="I295" i="5"/>
  <c r="L294" i="5"/>
  <c r="K294" i="5"/>
  <c r="J294" i="5"/>
  <c r="I294" i="5"/>
  <c r="L290" i="5"/>
  <c r="K290" i="5"/>
  <c r="J290" i="5"/>
  <c r="I290" i="5"/>
  <c r="L289" i="5"/>
  <c r="K289" i="5"/>
  <c r="J289" i="5"/>
  <c r="I289" i="5"/>
  <c r="L288" i="5"/>
  <c r="K288" i="5"/>
  <c r="J288" i="5"/>
  <c r="I288" i="5"/>
  <c r="L287" i="5"/>
  <c r="K287" i="5"/>
  <c r="J287" i="5"/>
  <c r="I287" i="5"/>
  <c r="L283" i="5"/>
  <c r="K283" i="5"/>
  <c r="J283" i="5"/>
  <c r="I283" i="5"/>
  <c r="L282" i="5"/>
  <c r="K282" i="5"/>
  <c r="J282" i="5"/>
  <c r="I282" i="5"/>
  <c r="L280" i="5"/>
  <c r="K280" i="5"/>
  <c r="J280" i="5"/>
  <c r="I280" i="5"/>
  <c r="L279" i="5"/>
  <c r="K279" i="5"/>
  <c r="J279" i="5"/>
  <c r="I279" i="5"/>
  <c r="L277" i="5"/>
  <c r="K277" i="5"/>
  <c r="J277" i="5"/>
  <c r="I277" i="5"/>
  <c r="L276" i="5"/>
  <c r="K276" i="5"/>
  <c r="J276" i="5"/>
  <c r="I276" i="5"/>
  <c r="L273" i="5"/>
  <c r="K273" i="5"/>
  <c r="J273" i="5"/>
  <c r="I273" i="5"/>
  <c r="L272" i="5"/>
  <c r="K272" i="5"/>
  <c r="J272" i="5"/>
  <c r="I272" i="5"/>
  <c r="L269" i="5"/>
  <c r="K269" i="5"/>
  <c r="J269" i="5"/>
  <c r="I269" i="5"/>
  <c r="L268" i="5"/>
  <c r="K268" i="5"/>
  <c r="J268" i="5"/>
  <c r="I268" i="5"/>
  <c r="L265" i="5"/>
  <c r="K265" i="5"/>
  <c r="J265" i="5"/>
  <c r="I265" i="5"/>
  <c r="L264" i="5"/>
  <c r="K264" i="5"/>
  <c r="J264" i="5"/>
  <c r="I264" i="5"/>
  <c r="L259" i="5"/>
  <c r="K259" i="5"/>
  <c r="J259" i="5"/>
  <c r="I259" i="5"/>
  <c r="L258" i="5"/>
  <c r="K258" i="5"/>
  <c r="J258" i="5"/>
  <c r="I258" i="5"/>
  <c r="L257" i="5"/>
  <c r="K257" i="5"/>
  <c r="J257" i="5"/>
  <c r="I257" i="5"/>
  <c r="L254" i="5"/>
  <c r="K254" i="5"/>
  <c r="J254" i="5"/>
  <c r="I254" i="5"/>
  <c r="L253" i="5"/>
  <c r="K253" i="5"/>
  <c r="J253" i="5"/>
  <c r="I253" i="5"/>
  <c r="L251" i="5"/>
  <c r="K251" i="5"/>
  <c r="J251" i="5"/>
  <c r="I251" i="5"/>
  <c r="L250" i="5"/>
  <c r="K250" i="5"/>
  <c r="J250" i="5"/>
  <c r="I250" i="5"/>
  <c r="L248" i="5"/>
  <c r="K248" i="5"/>
  <c r="J248" i="5"/>
  <c r="I248" i="5"/>
  <c r="L247" i="5"/>
  <c r="K247" i="5"/>
  <c r="J247" i="5"/>
  <c r="I247" i="5"/>
  <c r="L243" i="5"/>
  <c r="K243" i="5"/>
  <c r="J243" i="5"/>
  <c r="I243" i="5"/>
  <c r="L242" i="5"/>
  <c r="K242" i="5"/>
  <c r="J242" i="5"/>
  <c r="I242" i="5"/>
  <c r="L239" i="5"/>
  <c r="K239" i="5"/>
  <c r="J239" i="5"/>
  <c r="I239" i="5"/>
  <c r="L238" i="5"/>
  <c r="K238" i="5"/>
  <c r="J238" i="5"/>
  <c r="I238" i="5"/>
  <c r="L235" i="5"/>
  <c r="K235" i="5"/>
  <c r="J235" i="5"/>
  <c r="I235" i="5"/>
  <c r="L234" i="5"/>
  <c r="K234" i="5"/>
  <c r="J234" i="5"/>
  <c r="I234" i="5"/>
  <c r="L229" i="5"/>
  <c r="K229" i="5"/>
  <c r="J229" i="5"/>
  <c r="I229" i="5"/>
  <c r="L228" i="5"/>
  <c r="K228" i="5"/>
  <c r="J228" i="5"/>
  <c r="I228" i="5"/>
  <c r="L227" i="5"/>
  <c r="K227" i="5"/>
  <c r="J227" i="5"/>
  <c r="I227" i="5"/>
  <c r="L226" i="5"/>
  <c r="K226" i="5"/>
  <c r="J226" i="5"/>
  <c r="I226" i="5"/>
  <c r="L222" i="5"/>
  <c r="K222" i="5"/>
  <c r="J222" i="5"/>
  <c r="I222" i="5"/>
  <c r="L221" i="5"/>
  <c r="K221" i="5"/>
  <c r="J221" i="5"/>
  <c r="I221" i="5"/>
  <c r="L220" i="5"/>
  <c r="K220" i="5"/>
  <c r="J220" i="5"/>
  <c r="I220" i="5"/>
  <c r="L218" i="5"/>
  <c r="K218" i="5"/>
  <c r="J218" i="5"/>
  <c r="I218" i="5"/>
  <c r="L217" i="5"/>
  <c r="K217" i="5"/>
  <c r="J217" i="5"/>
  <c r="I217" i="5"/>
  <c r="L216" i="5"/>
  <c r="K216" i="5"/>
  <c r="J216" i="5"/>
  <c r="I216" i="5"/>
  <c r="L210" i="5"/>
  <c r="K210" i="5"/>
  <c r="J210" i="5"/>
  <c r="I210" i="5"/>
  <c r="L209" i="5"/>
  <c r="K209" i="5"/>
  <c r="J209" i="5"/>
  <c r="I209" i="5"/>
  <c r="L206" i="5"/>
  <c r="K206" i="5"/>
  <c r="J206" i="5"/>
  <c r="I206" i="5"/>
  <c r="L205" i="5"/>
  <c r="K205" i="5"/>
  <c r="J205" i="5"/>
  <c r="I205" i="5"/>
  <c r="L204" i="5"/>
  <c r="K204" i="5"/>
  <c r="J204" i="5"/>
  <c r="I204" i="5"/>
  <c r="L198" i="5"/>
  <c r="K198" i="5"/>
  <c r="J198" i="5"/>
  <c r="I198" i="5"/>
  <c r="L197" i="5"/>
  <c r="K197" i="5"/>
  <c r="J197" i="5"/>
  <c r="I197" i="5"/>
  <c r="L196" i="5"/>
  <c r="K196" i="5"/>
  <c r="J196" i="5"/>
  <c r="I196" i="5"/>
  <c r="L194" i="5"/>
  <c r="K194" i="5"/>
  <c r="J194" i="5"/>
  <c r="I194" i="5"/>
  <c r="L193" i="5"/>
  <c r="K193" i="5"/>
  <c r="J193" i="5"/>
  <c r="I193" i="5"/>
  <c r="L189" i="5"/>
  <c r="K189" i="5"/>
  <c r="J189" i="5"/>
  <c r="I189" i="5"/>
  <c r="L188" i="5"/>
  <c r="K188" i="5"/>
  <c r="J188" i="5"/>
  <c r="I188" i="5"/>
  <c r="L184" i="5"/>
  <c r="K184" i="5"/>
  <c r="J184" i="5"/>
  <c r="I184" i="5"/>
  <c r="L183" i="5"/>
  <c r="K183" i="5"/>
  <c r="J183" i="5"/>
  <c r="I183" i="5"/>
  <c r="L179" i="5"/>
  <c r="K179" i="5"/>
  <c r="J179" i="5"/>
  <c r="I179" i="5"/>
  <c r="L178" i="5"/>
  <c r="K178" i="5"/>
  <c r="J178" i="5"/>
  <c r="I178" i="5"/>
  <c r="L176" i="5"/>
  <c r="K176" i="5"/>
  <c r="J176" i="5"/>
  <c r="I176" i="5"/>
  <c r="L175" i="5"/>
  <c r="K175" i="5"/>
  <c r="J175" i="5"/>
  <c r="I175" i="5"/>
  <c r="L174" i="5"/>
  <c r="K174" i="5"/>
  <c r="J174" i="5"/>
  <c r="I174" i="5"/>
  <c r="L173" i="5"/>
  <c r="K173" i="5"/>
  <c r="J173" i="5"/>
  <c r="I173" i="5"/>
  <c r="L172" i="5"/>
  <c r="K172" i="5"/>
  <c r="J172" i="5"/>
  <c r="I172" i="5"/>
  <c r="L167" i="5"/>
  <c r="K167" i="5"/>
  <c r="J167" i="5"/>
  <c r="I167" i="5"/>
  <c r="L166" i="5"/>
  <c r="K166" i="5"/>
  <c r="J166" i="5"/>
  <c r="I166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L158" i="5"/>
  <c r="K158" i="5"/>
  <c r="J158" i="5"/>
  <c r="I158" i="5"/>
  <c r="L157" i="5"/>
  <c r="K157" i="5"/>
  <c r="J157" i="5"/>
  <c r="I157" i="5"/>
  <c r="L156" i="5"/>
  <c r="K156" i="5"/>
  <c r="J156" i="5"/>
  <c r="I156" i="5"/>
  <c r="L155" i="5"/>
  <c r="K155" i="5"/>
  <c r="J155" i="5"/>
  <c r="I155" i="5"/>
  <c r="L153" i="5"/>
  <c r="K153" i="5"/>
  <c r="J153" i="5"/>
  <c r="I153" i="5"/>
  <c r="L152" i="5"/>
  <c r="K152" i="5"/>
  <c r="J152" i="5"/>
  <c r="I152" i="5"/>
  <c r="L149" i="5"/>
  <c r="K149" i="5"/>
  <c r="J149" i="5"/>
  <c r="I149" i="5"/>
  <c r="L148" i="5"/>
  <c r="K148" i="5"/>
  <c r="J148" i="5"/>
  <c r="I148" i="5"/>
  <c r="L147" i="5"/>
  <c r="K147" i="5"/>
  <c r="J147" i="5"/>
  <c r="I147" i="5"/>
  <c r="L146" i="5"/>
  <c r="K146" i="5"/>
  <c r="J146" i="5"/>
  <c r="I146" i="5"/>
  <c r="L143" i="5"/>
  <c r="K143" i="5"/>
  <c r="J143" i="5"/>
  <c r="I143" i="5"/>
  <c r="L142" i="5"/>
  <c r="K142" i="5"/>
  <c r="J142" i="5"/>
  <c r="I142" i="5"/>
  <c r="L141" i="5"/>
  <c r="K141" i="5"/>
  <c r="J141" i="5"/>
  <c r="I141" i="5"/>
  <c r="L138" i="5"/>
  <c r="K138" i="5"/>
  <c r="J138" i="5"/>
  <c r="I138" i="5"/>
  <c r="L137" i="5"/>
  <c r="K137" i="5"/>
  <c r="J137" i="5"/>
  <c r="I137" i="5"/>
  <c r="L136" i="5"/>
  <c r="K136" i="5"/>
  <c r="J136" i="5"/>
  <c r="I136" i="5"/>
  <c r="L133" i="5"/>
  <c r="K133" i="5"/>
  <c r="J133" i="5"/>
  <c r="I133" i="5"/>
  <c r="L132" i="5"/>
  <c r="K132" i="5"/>
  <c r="J132" i="5"/>
  <c r="I132" i="5"/>
  <c r="L131" i="5"/>
  <c r="K131" i="5"/>
  <c r="J131" i="5"/>
  <c r="I131" i="5"/>
  <c r="L130" i="5"/>
  <c r="K130" i="5"/>
  <c r="J130" i="5"/>
  <c r="I130" i="5"/>
  <c r="L127" i="5"/>
  <c r="K127" i="5"/>
  <c r="J127" i="5"/>
  <c r="I127" i="5"/>
  <c r="L126" i="5"/>
  <c r="K126" i="5"/>
  <c r="J126" i="5"/>
  <c r="I126" i="5"/>
  <c r="L125" i="5"/>
  <c r="K125" i="5"/>
  <c r="J125" i="5"/>
  <c r="I125" i="5"/>
  <c r="L123" i="5"/>
  <c r="K123" i="5"/>
  <c r="J123" i="5"/>
  <c r="I123" i="5"/>
  <c r="L122" i="5"/>
  <c r="K122" i="5"/>
  <c r="J122" i="5"/>
  <c r="I122" i="5"/>
  <c r="L121" i="5"/>
  <c r="K121" i="5"/>
  <c r="J121" i="5"/>
  <c r="I121" i="5"/>
  <c r="L119" i="5"/>
  <c r="K119" i="5"/>
  <c r="J119" i="5"/>
  <c r="I119" i="5"/>
  <c r="L118" i="5"/>
  <c r="K118" i="5"/>
  <c r="J118" i="5"/>
  <c r="I118" i="5"/>
  <c r="L117" i="5"/>
  <c r="K117" i="5"/>
  <c r="J117" i="5"/>
  <c r="I117" i="5"/>
  <c r="L115" i="5"/>
  <c r="K115" i="5"/>
  <c r="J115" i="5"/>
  <c r="I115" i="5"/>
  <c r="L114" i="5"/>
  <c r="K114" i="5"/>
  <c r="J114" i="5"/>
  <c r="I114" i="5"/>
  <c r="L113" i="5"/>
  <c r="K113" i="5"/>
  <c r="J113" i="5"/>
  <c r="I113" i="5"/>
  <c r="L110" i="5"/>
  <c r="K110" i="5"/>
  <c r="J110" i="5"/>
  <c r="I110" i="5"/>
  <c r="L109" i="5"/>
  <c r="K109" i="5"/>
  <c r="J109" i="5"/>
  <c r="I109" i="5"/>
  <c r="L108" i="5"/>
  <c r="K108" i="5"/>
  <c r="J108" i="5"/>
  <c r="I108" i="5"/>
  <c r="L107" i="5"/>
  <c r="K107" i="5"/>
  <c r="J107" i="5"/>
  <c r="I107" i="5"/>
  <c r="L104" i="5"/>
  <c r="K104" i="5"/>
  <c r="J104" i="5"/>
  <c r="I104" i="5"/>
  <c r="L103" i="5"/>
  <c r="K103" i="5"/>
  <c r="J103" i="5"/>
  <c r="I103" i="5"/>
  <c r="L102" i="5"/>
  <c r="K102" i="5"/>
  <c r="J102" i="5"/>
  <c r="I102" i="5"/>
  <c r="L99" i="5"/>
  <c r="K99" i="5"/>
  <c r="J99" i="5"/>
  <c r="I99" i="5"/>
  <c r="L98" i="5"/>
  <c r="K98" i="5"/>
  <c r="J98" i="5"/>
  <c r="I98" i="5"/>
  <c r="L97" i="5"/>
  <c r="K97" i="5"/>
  <c r="J97" i="5"/>
  <c r="I97" i="5"/>
  <c r="L94" i="5"/>
  <c r="K94" i="5"/>
  <c r="J94" i="5"/>
  <c r="I94" i="5"/>
  <c r="L93" i="5"/>
  <c r="K93" i="5"/>
  <c r="J93" i="5"/>
  <c r="I93" i="5"/>
  <c r="L92" i="5"/>
  <c r="K92" i="5"/>
  <c r="J92" i="5"/>
  <c r="I92" i="5"/>
  <c r="L91" i="5"/>
  <c r="K91" i="5"/>
  <c r="J91" i="5"/>
  <c r="I91" i="5"/>
  <c r="L86" i="5"/>
  <c r="K86" i="5"/>
  <c r="J86" i="5"/>
  <c r="I86" i="5"/>
  <c r="L85" i="5"/>
  <c r="K85" i="5"/>
  <c r="J85" i="5"/>
  <c r="I85" i="5"/>
  <c r="L84" i="5"/>
  <c r="K84" i="5"/>
  <c r="J84" i="5"/>
  <c r="I84" i="5"/>
  <c r="L83" i="5"/>
  <c r="K83" i="5"/>
  <c r="J83" i="5"/>
  <c r="I83" i="5"/>
  <c r="L81" i="5"/>
  <c r="K81" i="5"/>
  <c r="J81" i="5"/>
  <c r="I81" i="5"/>
  <c r="L80" i="5"/>
  <c r="K80" i="5"/>
  <c r="J80" i="5"/>
  <c r="I80" i="5"/>
  <c r="L79" i="5"/>
  <c r="K79" i="5"/>
  <c r="J79" i="5"/>
  <c r="I79" i="5"/>
  <c r="L75" i="5"/>
  <c r="K75" i="5"/>
  <c r="J75" i="5"/>
  <c r="I75" i="5"/>
  <c r="L74" i="5"/>
  <c r="K74" i="5"/>
  <c r="J74" i="5"/>
  <c r="I74" i="5"/>
  <c r="L70" i="5"/>
  <c r="K70" i="5"/>
  <c r="J70" i="5"/>
  <c r="I70" i="5"/>
  <c r="L69" i="5"/>
  <c r="K69" i="5"/>
  <c r="J69" i="5"/>
  <c r="I69" i="5"/>
  <c r="L65" i="5"/>
  <c r="K65" i="5"/>
  <c r="J65" i="5"/>
  <c r="I65" i="5"/>
  <c r="L64" i="5"/>
  <c r="K64" i="5"/>
  <c r="J64" i="5"/>
  <c r="I64" i="5"/>
  <c r="L63" i="5"/>
  <c r="K63" i="5"/>
  <c r="J63" i="5"/>
  <c r="I63" i="5"/>
  <c r="L62" i="5"/>
  <c r="K62" i="5"/>
  <c r="J62" i="5"/>
  <c r="I62" i="5"/>
  <c r="L44" i="5"/>
  <c r="K44" i="5"/>
  <c r="K43" i="5" s="1"/>
  <c r="K42" i="5" s="1"/>
  <c r="K41" i="5" s="1"/>
  <c r="J44" i="5"/>
  <c r="J43" i="5" s="1"/>
  <c r="J42" i="5" s="1"/>
  <c r="J41" i="5" s="1"/>
  <c r="I44" i="5"/>
  <c r="I43" i="5" s="1"/>
  <c r="I42" i="5" s="1"/>
  <c r="I41" i="5" s="1"/>
  <c r="L43" i="5"/>
  <c r="L42" i="5"/>
  <c r="L41" i="5"/>
  <c r="L39" i="5"/>
  <c r="K39" i="5"/>
  <c r="J39" i="5"/>
  <c r="I39" i="5"/>
  <c r="I38" i="5" s="1"/>
  <c r="I37" i="5" s="1"/>
  <c r="L38" i="5"/>
  <c r="K38" i="5"/>
  <c r="K37" i="5" s="1"/>
  <c r="J38" i="5"/>
  <c r="J37" i="5" s="1"/>
  <c r="L37" i="5"/>
  <c r="L34" i="5"/>
  <c r="K34" i="5"/>
  <c r="J34" i="5"/>
  <c r="I34" i="5"/>
  <c r="I33" i="5" s="1"/>
  <c r="I32" i="5" s="1"/>
  <c r="L33" i="5"/>
  <c r="K33" i="5"/>
  <c r="K32" i="5" s="1"/>
  <c r="J33" i="5"/>
  <c r="J32" i="5" s="1"/>
  <c r="L32" i="5"/>
  <c r="L31" i="5"/>
  <c r="L30" i="5"/>
  <c r="L344" i="5" s="1"/>
  <c r="K31" i="5" l="1"/>
  <c r="K30" i="5" s="1"/>
  <c r="K344" i="5" s="1"/>
  <c r="J31" i="5"/>
  <c r="J30" i="5" s="1"/>
  <c r="J344" i="5" s="1"/>
  <c r="I31" i="5"/>
  <c r="I30" i="5" s="1"/>
  <c r="I344" i="5" s="1"/>
  <c r="F52" i="4"/>
  <c r="C52" i="4" l="1"/>
  <c r="L252" i="1" l="1"/>
  <c r="F46" i="3"/>
  <c r="H46" i="3"/>
  <c r="G46" i="3"/>
  <c r="E46" i="3"/>
  <c r="I37" i="3"/>
  <c r="I23" i="3"/>
  <c r="I22" i="3"/>
  <c r="I21" i="3"/>
  <c r="I40" i="3"/>
  <c r="I24" i="3"/>
  <c r="I45" i="3"/>
  <c r="I36" i="3" l="1"/>
  <c r="I44" i="3"/>
  <c r="I35" i="3"/>
  <c r="I34" i="3"/>
  <c r="I33" i="3"/>
  <c r="I43" i="3"/>
  <c r="I42" i="3"/>
  <c r="I41" i="3"/>
  <c r="I32" i="3"/>
  <c r="I31" i="3"/>
  <c r="I30" i="3"/>
  <c r="I29" i="3"/>
  <c r="I28" i="3" l="1"/>
  <c r="I27" i="3"/>
  <c r="I26" i="3"/>
  <c r="I25" i="3"/>
  <c r="I46" i="3" l="1"/>
  <c r="H49" i="1"/>
  <c r="H46" i="1"/>
  <c r="H137" i="1"/>
  <c r="H159" i="1"/>
  <c r="L154" i="1"/>
  <c r="K154" i="1"/>
  <c r="J154" i="1"/>
  <c r="I154" i="1"/>
  <c r="L134" i="1"/>
  <c r="K134" i="1"/>
  <c r="J134" i="1"/>
  <c r="I134" i="1"/>
  <c r="I167" i="1"/>
  <c r="K175" i="1"/>
  <c r="K181" i="1"/>
  <c r="J178" i="1"/>
  <c r="J185" i="1"/>
  <c r="J194" i="1"/>
  <c r="J197" i="1"/>
  <c r="J200" i="1"/>
  <c r="J203" i="1"/>
  <c r="I248" i="1"/>
  <c r="L246" i="1"/>
  <c r="L243" i="1"/>
  <c r="K243" i="1"/>
  <c r="J243" i="1"/>
  <c r="I243" i="1"/>
  <c r="L240" i="1"/>
  <c r="K240" i="1"/>
  <c r="J240" i="1"/>
  <c r="I240" i="1"/>
  <c r="H240" i="1" s="1"/>
  <c r="I237" i="1"/>
  <c r="L233" i="1"/>
  <c r="K233" i="1"/>
  <c r="J233" i="1"/>
  <c r="I233" i="1"/>
  <c r="L229" i="1"/>
  <c r="K229" i="1"/>
  <c r="J229" i="1"/>
  <c r="I229" i="1"/>
  <c r="I222" i="1"/>
  <c r="L219" i="1"/>
  <c r="K219" i="1"/>
  <c r="J219" i="1"/>
  <c r="I219" i="1"/>
  <c r="I216" i="1"/>
  <c r="L212" i="1"/>
  <c r="K212" i="1"/>
  <c r="J212" i="1"/>
  <c r="I212" i="1"/>
  <c r="L207" i="1"/>
  <c r="K207" i="1"/>
  <c r="J207" i="1"/>
  <c r="I207" i="1"/>
  <c r="H207" i="1" s="1"/>
  <c r="L197" i="1"/>
  <c r="K197" i="1"/>
  <c r="I197" i="1"/>
  <c r="H197" i="1" s="1"/>
  <c r="L189" i="1"/>
  <c r="K189" i="1"/>
  <c r="J189" i="1"/>
  <c r="I189" i="1"/>
  <c r="L185" i="1"/>
  <c r="K185" i="1"/>
  <c r="I185" i="1"/>
  <c r="I181" i="1"/>
  <c r="L175" i="1"/>
  <c r="J175" i="1"/>
  <c r="I175" i="1"/>
  <c r="L167" i="1"/>
  <c r="K167" i="1"/>
  <c r="J167" i="1"/>
  <c r="H242" i="1"/>
  <c r="H231" i="1"/>
  <c r="H221" i="1"/>
  <c r="H209" i="1"/>
  <c r="H199" i="1"/>
  <c r="H193" i="1"/>
  <c r="H187" i="1"/>
  <c r="H177" i="1"/>
  <c r="H171" i="1"/>
  <c r="I30" i="1"/>
  <c r="J30" i="1"/>
  <c r="K30" i="1"/>
  <c r="L30" i="1"/>
  <c r="H31" i="1"/>
  <c r="H32" i="1"/>
  <c r="I33" i="1"/>
  <c r="J33" i="1"/>
  <c r="K33" i="1"/>
  <c r="L33" i="1"/>
  <c r="H34" i="1"/>
  <c r="I36" i="1"/>
  <c r="I35" i="1" s="1"/>
  <c r="J36" i="1"/>
  <c r="J35" i="1" s="1"/>
  <c r="K36" i="1"/>
  <c r="K35" i="1" s="1"/>
  <c r="L36" i="1"/>
  <c r="L35" i="1" s="1"/>
  <c r="H37" i="1"/>
  <c r="H38" i="1"/>
  <c r="H39" i="1"/>
  <c r="H40" i="1"/>
  <c r="H41" i="1"/>
  <c r="H42" i="1"/>
  <c r="H43" i="1"/>
  <c r="H44" i="1"/>
  <c r="H45" i="1"/>
  <c r="H47" i="1"/>
  <c r="H48" i="1"/>
  <c r="H50" i="1"/>
  <c r="H51" i="1"/>
  <c r="H52" i="1"/>
  <c r="I55" i="1"/>
  <c r="J55" i="1"/>
  <c r="K55" i="1"/>
  <c r="L55" i="1"/>
  <c r="H56" i="1"/>
  <c r="H57" i="1"/>
  <c r="H58" i="1"/>
  <c r="I59" i="1"/>
  <c r="J59" i="1"/>
  <c r="K59" i="1"/>
  <c r="L59" i="1"/>
  <c r="H60" i="1"/>
  <c r="H61" i="1"/>
  <c r="H62" i="1"/>
  <c r="I63" i="1"/>
  <c r="J63" i="1"/>
  <c r="K63" i="1"/>
  <c r="L63" i="1"/>
  <c r="H64" i="1"/>
  <c r="H65" i="1"/>
  <c r="H66" i="1"/>
  <c r="I67" i="1"/>
  <c r="J67" i="1"/>
  <c r="K67" i="1"/>
  <c r="L67" i="1"/>
  <c r="H68" i="1"/>
  <c r="I70" i="1"/>
  <c r="I69" i="1" s="1"/>
  <c r="J70" i="1"/>
  <c r="J69" i="1" s="1"/>
  <c r="K70" i="1"/>
  <c r="K69" i="1" s="1"/>
  <c r="L70" i="1"/>
  <c r="L69" i="1" s="1"/>
  <c r="H71" i="1"/>
  <c r="H72" i="1"/>
  <c r="H73" i="1"/>
  <c r="I75" i="1"/>
  <c r="J75" i="1"/>
  <c r="K75" i="1"/>
  <c r="L75" i="1"/>
  <c r="H76" i="1"/>
  <c r="H77" i="1"/>
  <c r="I78" i="1"/>
  <c r="J78" i="1"/>
  <c r="K78" i="1"/>
  <c r="L78" i="1"/>
  <c r="H79" i="1"/>
  <c r="H80" i="1"/>
  <c r="I81" i="1"/>
  <c r="J81" i="1"/>
  <c r="K81" i="1"/>
  <c r="K74" i="1" s="1"/>
  <c r="L81" i="1"/>
  <c r="L74" i="1" s="1"/>
  <c r="H82" i="1"/>
  <c r="H83" i="1"/>
  <c r="I85" i="1"/>
  <c r="J85" i="1"/>
  <c r="K85" i="1"/>
  <c r="L85" i="1"/>
  <c r="H86" i="1"/>
  <c r="H87" i="1"/>
  <c r="I88" i="1"/>
  <c r="J88" i="1"/>
  <c r="K88" i="1"/>
  <c r="L88" i="1"/>
  <c r="H89" i="1"/>
  <c r="I90" i="1"/>
  <c r="J90" i="1"/>
  <c r="K90" i="1"/>
  <c r="L90" i="1"/>
  <c r="H91" i="1"/>
  <c r="I92" i="1"/>
  <c r="J92" i="1"/>
  <c r="K92" i="1"/>
  <c r="L92" i="1"/>
  <c r="H93" i="1"/>
  <c r="I94" i="1"/>
  <c r="J94" i="1"/>
  <c r="K94" i="1"/>
  <c r="L94" i="1"/>
  <c r="H95" i="1"/>
  <c r="I97" i="1"/>
  <c r="J97" i="1"/>
  <c r="K97" i="1"/>
  <c r="L97" i="1"/>
  <c r="H98" i="1"/>
  <c r="H99" i="1"/>
  <c r="I100" i="1"/>
  <c r="J100" i="1"/>
  <c r="K100" i="1"/>
  <c r="L100" i="1"/>
  <c r="H101" i="1"/>
  <c r="H102" i="1"/>
  <c r="I103" i="1"/>
  <c r="J103" i="1"/>
  <c r="J96" i="1"/>
  <c r="K103" i="1"/>
  <c r="H103" i="1" s="1"/>
  <c r="L103" i="1"/>
  <c r="H104" i="1"/>
  <c r="H105" i="1"/>
  <c r="I108" i="1"/>
  <c r="J108" i="1"/>
  <c r="K108" i="1"/>
  <c r="L108" i="1"/>
  <c r="H109" i="1"/>
  <c r="H110" i="1"/>
  <c r="I111" i="1"/>
  <c r="J111" i="1"/>
  <c r="K111" i="1"/>
  <c r="L111" i="1"/>
  <c r="H112" i="1"/>
  <c r="I114" i="1"/>
  <c r="J114" i="1"/>
  <c r="K114" i="1"/>
  <c r="L114" i="1"/>
  <c r="H115" i="1"/>
  <c r="I117" i="1"/>
  <c r="J117" i="1"/>
  <c r="K117" i="1"/>
  <c r="L117" i="1"/>
  <c r="H118" i="1"/>
  <c r="H119" i="1"/>
  <c r="H120" i="1"/>
  <c r="I121" i="1"/>
  <c r="J121" i="1"/>
  <c r="K121" i="1"/>
  <c r="L121" i="1"/>
  <c r="H122" i="1"/>
  <c r="H123" i="1"/>
  <c r="H124" i="1"/>
  <c r="I128" i="1"/>
  <c r="J128" i="1"/>
  <c r="K128" i="1"/>
  <c r="L128" i="1"/>
  <c r="H129" i="1"/>
  <c r="I130" i="1"/>
  <c r="J130" i="1"/>
  <c r="K130" i="1"/>
  <c r="L130" i="1"/>
  <c r="H131" i="1"/>
  <c r="H132" i="1"/>
  <c r="H133" i="1"/>
  <c r="H135" i="1"/>
  <c r="H136" i="1"/>
  <c r="I138" i="1"/>
  <c r="J138" i="1"/>
  <c r="K138" i="1"/>
  <c r="L138" i="1"/>
  <c r="H139" i="1"/>
  <c r="H140" i="1"/>
  <c r="H141" i="1"/>
  <c r="I142" i="1"/>
  <c r="J142" i="1"/>
  <c r="K142" i="1"/>
  <c r="L142" i="1"/>
  <c r="H143" i="1"/>
  <c r="I145" i="1"/>
  <c r="I144" i="1" s="1"/>
  <c r="J145" i="1"/>
  <c r="J144" i="1" s="1"/>
  <c r="K145" i="1"/>
  <c r="K144" i="1" s="1"/>
  <c r="L145" i="1"/>
  <c r="L144" i="1" s="1"/>
  <c r="H146" i="1"/>
  <c r="H147" i="1"/>
  <c r="H148" i="1"/>
  <c r="H149" i="1"/>
  <c r="H150" i="1"/>
  <c r="I152" i="1"/>
  <c r="J152" i="1"/>
  <c r="K152" i="1"/>
  <c r="L152" i="1"/>
  <c r="H153" i="1"/>
  <c r="H155" i="1"/>
  <c r="H156" i="1"/>
  <c r="H157" i="1"/>
  <c r="H158" i="1"/>
  <c r="I161" i="1"/>
  <c r="I160" i="1" s="1"/>
  <c r="J161" i="1"/>
  <c r="J160" i="1" s="1"/>
  <c r="K161" i="1"/>
  <c r="K160" i="1" s="1"/>
  <c r="L161" i="1"/>
  <c r="L160" i="1" s="1"/>
  <c r="H162" i="1"/>
  <c r="H163" i="1"/>
  <c r="H164" i="1"/>
  <c r="H168" i="1"/>
  <c r="H169" i="1"/>
  <c r="H170" i="1"/>
  <c r="I172" i="1"/>
  <c r="J172" i="1"/>
  <c r="K172" i="1"/>
  <c r="L172" i="1"/>
  <c r="H173" i="1"/>
  <c r="H174" i="1"/>
  <c r="H176" i="1"/>
  <c r="I178" i="1"/>
  <c r="K178" i="1"/>
  <c r="L178" i="1"/>
  <c r="H179" i="1"/>
  <c r="H180" i="1"/>
  <c r="J181" i="1"/>
  <c r="H181" i="1" s="1"/>
  <c r="L181" i="1"/>
  <c r="H182" i="1"/>
  <c r="I183" i="1"/>
  <c r="J183" i="1"/>
  <c r="K183" i="1"/>
  <c r="L183" i="1"/>
  <c r="H184" i="1"/>
  <c r="H186" i="1"/>
  <c r="H190" i="1"/>
  <c r="H191" i="1"/>
  <c r="H192" i="1"/>
  <c r="I194" i="1"/>
  <c r="K194" i="1"/>
  <c r="L194" i="1"/>
  <c r="H195" i="1"/>
  <c r="H196" i="1"/>
  <c r="H198" i="1"/>
  <c r="I200" i="1"/>
  <c r="K200" i="1"/>
  <c r="L200" i="1"/>
  <c r="H201" i="1"/>
  <c r="H202" i="1"/>
  <c r="I203" i="1"/>
  <c r="K203" i="1"/>
  <c r="L203" i="1"/>
  <c r="H204" i="1"/>
  <c r="I205" i="1"/>
  <c r="J205" i="1"/>
  <c r="K205" i="1"/>
  <c r="L205" i="1"/>
  <c r="H206" i="1"/>
  <c r="H208" i="1"/>
  <c r="H213" i="1"/>
  <c r="H214" i="1"/>
  <c r="H215" i="1"/>
  <c r="J216" i="1"/>
  <c r="K216" i="1"/>
  <c r="L216" i="1"/>
  <c r="H217" i="1"/>
  <c r="H218" i="1"/>
  <c r="H220" i="1"/>
  <c r="J222" i="1"/>
  <c r="K222" i="1"/>
  <c r="L222" i="1"/>
  <c r="H223" i="1"/>
  <c r="H224" i="1"/>
  <c r="I225" i="1"/>
  <c r="J225" i="1"/>
  <c r="K225" i="1"/>
  <c r="L225" i="1"/>
  <c r="H226" i="1"/>
  <c r="I227" i="1"/>
  <c r="J227" i="1"/>
  <c r="K227" i="1"/>
  <c r="L227" i="1"/>
  <c r="H228" i="1"/>
  <c r="H230" i="1"/>
  <c r="H234" i="1"/>
  <c r="H235" i="1"/>
  <c r="H236" i="1"/>
  <c r="J237" i="1"/>
  <c r="K237" i="1"/>
  <c r="H237" i="1" s="1"/>
  <c r="L237" i="1"/>
  <c r="H238" i="1"/>
  <c r="H239" i="1"/>
  <c r="H241" i="1"/>
  <c r="H244" i="1"/>
  <c r="H245" i="1"/>
  <c r="I246" i="1"/>
  <c r="J246" i="1"/>
  <c r="K246" i="1"/>
  <c r="H247" i="1"/>
  <c r="J248" i="1"/>
  <c r="K248" i="1"/>
  <c r="L248" i="1"/>
  <c r="H249" i="1"/>
  <c r="I250" i="1"/>
  <c r="J250" i="1"/>
  <c r="K250" i="1"/>
  <c r="L250" i="1"/>
  <c r="H251" i="1"/>
  <c r="H205" i="1"/>
  <c r="K211" i="1"/>
  <c r="H161" i="1"/>
  <c r="H138" i="1"/>
  <c r="H88" i="1"/>
  <c r="H70" i="1"/>
  <c r="J29" i="1"/>
  <c r="H145" i="1"/>
  <c r="H128" i="1"/>
  <c r="H75" i="1"/>
  <c r="H227" i="1"/>
  <c r="H183" i="1"/>
  <c r="K166" i="1"/>
  <c r="K151" i="1"/>
  <c r="H142" i="1"/>
  <c r="I127" i="1"/>
  <c r="J116" i="1"/>
  <c r="L107" i="1"/>
  <c r="L106" i="1"/>
  <c r="J107" i="1"/>
  <c r="H94" i="1"/>
  <c r="K84" i="1"/>
  <c r="H67" i="1"/>
  <c r="K54" i="1"/>
  <c r="L29" i="1"/>
  <c r="J211" i="1"/>
  <c r="L166" i="1"/>
  <c r="L151" i="1"/>
  <c r="K127" i="1"/>
  <c r="H121" i="1"/>
  <c r="L116" i="1"/>
  <c r="L113" i="1" s="1"/>
  <c r="J84" i="1"/>
  <c r="I74" i="1"/>
  <c r="H33" i="1"/>
  <c r="K53" i="1"/>
  <c r="H225" i="1"/>
  <c r="J127" i="1"/>
  <c r="K188" i="1"/>
  <c r="H30" i="1"/>
  <c r="J106" i="1"/>
  <c r="K165" i="1"/>
  <c r="H250" i="1"/>
  <c r="K107" i="1"/>
  <c r="K106" i="1" s="1"/>
  <c r="I107" i="1"/>
  <c r="H100" i="1"/>
  <c r="K96" i="1"/>
  <c r="H55" i="1"/>
  <c r="K29" i="1"/>
  <c r="H219" i="1"/>
  <c r="I211" i="1"/>
  <c r="H222" i="1"/>
  <c r="L232" i="1"/>
  <c r="J188" i="1"/>
  <c r="I166" i="1"/>
  <c r="J232" i="1"/>
  <c r="J210" i="1" s="1"/>
  <c r="J151" i="1"/>
  <c r="I96" i="1"/>
  <c r="H108" i="1"/>
  <c r="I232" i="1"/>
  <c r="H246" i="1"/>
  <c r="H216" i="1"/>
  <c r="H194" i="1"/>
  <c r="H189" i="1"/>
  <c r="H178" i="1"/>
  <c r="H172" i="1"/>
  <c r="H167" i="1"/>
  <c r="H152" i="1"/>
  <c r="I151" i="1"/>
  <c r="H151" i="1" s="1"/>
  <c r="H130" i="1"/>
  <c r="L127" i="1"/>
  <c r="H117" i="1"/>
  <c r="I116" i="1"/>
  <c r="H114" i="1"/>
  <c r="J113" i="1"/>
  <c r="H92" i="1"/>
  <c r="I84" i="1"/>
  <c r="H90" i="1"/>
  <c r="L84" i="1"/>
  <c r="H84" i="1" s="1"/>
  <c r="H85" i="1"/>
  <c r="H81" i="1"/>
  <c r="H78" i="1"/>
  <c r="I54" i="1"/>
  <c r="I53" i="1" s="1"/>
  <c r="H59" i="1"/>
  <c r="I113" i="1"/>
  <c r="I210" i="1"/>
  <c r="H107" i="1"/>
  <c r="I106" i="1"/>
  <c r="H127" i="1"/>
  <c r="H36" i="1" l="1"/>
  <c r="H229" i="1"/>
  <c r="H233" i="1"/>
  <c r="H154" i="1"/>
  <c r="H243" i="1"/>
  <c r="H212" i="1"/>
  <c r="K232" i="1"/>
  <c r="H232" i="1" s="1"/>
  <c r="K116" i="1"/>
  <c r="J74" i="1"/>
  <c r="H175" i="1"/>
  <c r="H185" i="1"/>
  <c r="H160" i="1"/>
  <c r="H144" i="1"/>
  <c r="I126" i="1"/>
  <c r="H69" i="1"/>
  <c r="J126" i="1"/>
  <c r="K126" i="1"/>
  <c r="L211" i="1"/>
  <c r="H111" i="1"/>
  <c r="H97" i="1"/>
  <c r="H63" i="1"/>
  <c r="L54" i="1"/>
  <c r="L53" i="1" s="1"/>
  <c r="J54" i="1"/>
  <c r="I29" i="1"/>
  <c r="I188" i="1"/>
  <c r="L126" i="1"/>
  <c r="H106" i="1"/>
  <c r="H248" i="1"/>
  <c r="H203" i="1"/>
  <c r="H200" i="1"/>
  <c r="J166" i="1"/>
  <c r="L96" i="1"/>
  <c r="H96" i="1" s="1"/>
  <c r="L188" i="1"/>
  <c r="L165" i="1" s="1"/>
  <c r="H134" i="1"/>
  <c r="H126" i="1"/>
  <c r="L210" i="1"/>
  <c r="H211" i="1"/>
  <c r="H74" i="1"/>
  <c r="J53" i="1"/>
  <c r="H53" i="1" s="1"/>
  <c r="H54" i="1"/>
  <c r="H35" i="1"/>
  <c r="H29" i="1"/>
  <c r="I28" i="1"/>
  <c r="H188" i="1"/>
  <c r="I165" i="1"/>
  <c r="L125" i="1"/>
  <c r="J165" i="1"/>
  <c r="J125" i="1" s="1"/>
  <c r="H166" i="1"/>
  <c r="K113" i="1"/>
  <c r="H113" i="1" s="1"/>
  <c r="H116" i="1"/>
  <c r="L28" i="1"/>
  <c r="J28" i="1"/>
  <c r="K210" i="1" l="1"/>
  <c r="H210" i="1" s="1"/>
  <c r="H165" i="1"/>
  <c r="I125" i="1"/>
  <c r="J252" i="1"/>
  <c r="K28" i="1"/>
  <c r="K125" i="1" l="1"/>
  <c r="K252" i="1" s="1"/>
  <c r="H28" i="1"/>
  <c r="I252" i="1"/>
  <c r="H125" i="1" l="1"/>
  <c r="H252" i="1"/>
</calcChain>
</file>

<file path=xl/sharedStrings.xml><?xml version="1.0" encoding="utf-8"?>
<sst xmlns="http://schemas.openxmlformats.org/spreadsheetml/2006/main" count="842" uniqueCount="409">
  <si>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</si>
  <si>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</si>
  <si>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</si>
  <si>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</si>
  <si>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</si>
  <si>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</si>
  <si>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</si>
  <si>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</si>
  <si>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</si>
  <si>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</si>
  <si>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</si>
  <si>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</si>
  <si>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</si>
  <si>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Pajamos natūra</t>
  </si>
  <si>
    <t>Socialinio draudimo įmokos</t>
  </si>
  <si>
    <t>Prekių ir paslaugų naudojimas</t>
  </si>
  <si>
    <t>Ryšių paslaugos</t>
  </si>
  <si>
    <t>Transporto išlaikymas</t>
  </si>
  <si>
    <t>Ginklai ir karinė įranga</t>
  </si>
  <si>
    <t>Kitos prekės</t>
  </si>
  <si>
    <t>Komandiruotės (transporto, apgyvendinimo, ryšio ir kitos komandiruotės išlaidos)</t>
  </si>
  <si>
    <t>Kvalifikacijos kėlimas</t>
  </si>
  <si>
    <t>Apmokėjimas už turto vertinimo paslaugas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</si>
  <si>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</si>
  <si>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</si>
  <si>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</si>
  <si>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</si>
  <si>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</si>
  <si>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</si>
  <si>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</si>
  <si>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</si>
  <si>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</si>
  <si>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</si>
  <si>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</si>
  <si>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</si>
  <si>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</si>
  <si>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</si>
  <si>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</si>
  <si>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</si>
  <si>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</si>
  <si>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</si>
  <si>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</si>
  <si>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</si>
  <si>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</si>
  <si>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</si>
  <si>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</si>
  <si>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</si>
  <si>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</si>
  <si>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</si>
  <si>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</si>
  <si>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</si>
  <si>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</si>
  <si>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</si>
  <si>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</si>
  <si>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</si>
  <si>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</si>
  <si>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</si>
  <si>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</si>
  <si>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</si>
  <si>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</si>
  <si>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</si>
  <si>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</si>
  <si>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</si>
  <si>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</si>
  <si>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</si>
  <si>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</si>
  <si>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</si>
  <si>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</si>
  <si>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</si>
  <si>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Einamiesiems tikslams savivaldybėms</t>
  </si>
  <si>
    <t>Einamiesiems tikslams kitiems valdžios sektoriaus subjektams</t>
  </si>
  <si>
    <t>Einamiesiems tikslams ne valdžios sektoriui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</si>
  <si>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</si>
  <si>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</si>
  <si>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</si>
  <si>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</si>
  <si>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</si>
  <si>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</si>
  <si>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Žemės gelmių ištekliai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</si>
  <si>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</si>
  <si>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</si>
  <si>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</si>
  <si>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</si>
  <si>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</si>
  <si>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</si>
  <si>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</si>
  <si>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</si>
  <si>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</si>
  <si>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</si>
  <si>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</si>
  <si>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</si>
  <si>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</si>
  <si>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</si>
  <si>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</si>
  <si>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</si>
  <si>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</si>
  <si>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</si>
  <si>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</si>
  <si>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</si>
  <si>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</si>
  <si>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Kitos atsargos</t>
  </si>
  <si>
    <t>Žaliavos ir medžiagos</t>
  </si>
  <si>
    <t>Nebaigta gamyba</t>
  </si>
  <si>
    <t>Pagaminta produkcija</t>
  </si>
  <si>
    <t>Pirktos prekės, skirtos parduoti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</si>
  <si>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</si>
  <si>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</si>
  <si>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</si>
  <si>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</si>
  <si>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</si>
  <si>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</si>
  <si>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</si>
  <si>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</si>
  <si>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</si>
  <si>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</si>
  <si>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</si>
  <si>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</si>
  <si>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</si>
  <si>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</si>
  <si>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</si>
  <si>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</si>
  <si>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</si>
  <si>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</si>
  <si>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</si>
  <si>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</si>
  <si>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</si>
  <si>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</si>
  <si>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</si>
  <si>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</si>
  <si>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</si>
  <si>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</si>
  <si>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</si>
  <si>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</si>
  <si>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>Investicijos, skirtos savivaldybėms</t>
  </si>
  <si>
    <t>Komunalinės paslaugos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</si>
  <si>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</si>
  <si>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</si>
  <si>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 xml:space="preserve">Žemė </t>
  </si>
  <si>
    <t>Biologinis turtas ir mineraliniai ištekliai</t>
  </si>
  <si>
    <t>Gyvuliai ir kiti gyvūnai</t>
  </si>
  <si>
    <t>Pervedamos lėšos (kapitalui formuoti)</t>
  </si>
  <si>
    <t>Strateginės ir neliečiamosios atsargos</t>
  </si>
  <si>
    <t>(dokumento sudarytojo (įstaigos) pavadinimas)</t>
  </si>
  <si>
    <t>(data ir numeris)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</si>
  <si>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</si>
  <si>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</si>
  <si>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</si>
  <si>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</si>
  <si>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</si>
  <si>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</si>
  <si>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</si>
  <si>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</si>
  <si>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</si>
  <si>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</si>
  <si>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>Kiti ilgalaikiai indėliai (pinigai bankuose)</t>
  </si>
  <si>
    <t>Kiti trumpalaikiai indėliai (pinigai bankuose)</t>
  </si>
  <si>
    <t>Ilgalaikio materialiojo ir nematerialiojo turto nuoma (įskaitant veiklos nuomą)</t>
  </si>
  <si>
    <t>Karinės atsargos</t>
  </si>
  <si>
    <t>(tūkst. Eur)</t>
  </si>
  <si>
    <t>(Lietuvos Respublikos finansų ministro 2015 m. gruodžio 23 d. įsakymo Nr. 1K-379 redakcija)</t>
  </si>
  <si>
    <t>VšĮ Strategija</t>
  </si>
  <si>
    <t xml:space="preserve">2016  m.      </t>
  </si>
  <si>
    <t>2016.05.01.</t>
  </si>
  <si>
    <t>Kaunas</t>
  </si>
  <si>
    <r>
      <t>(Asignavimų valdytojo) įstaigos pavadinimas:</t>
    </r>
    <r>
      <rPr>
        <b/>
        <sz val="10"/>
        <rFont val="Times New Roman Baltic"/>
        <charset val="186"/>
      </rPr>
      <t xml:space="preserve"> Kauno miesto savivaldybės administracija</t>
    </r>
  </si>
  <si>
    <t>Viešųjų paslaugų teikimo programa</t>
  </si>
  <si>
    <t>Savivaldybės biudžetas</t>
  </si>
  <si>
    <r>
      <t>Darbo užmokestis pinigais (</t>
    </r>
    <r>
      <rPr>
        <b/>
        <sz val="9"/>
        <rFont val="Times New Roman"/>
        <family val="1"/>
        <charset val="186"/>
      </rPr>
      <t>jei įstaigos darbuotojams)</t>
    </r>
  </si>
  <si>
    <r>
      <t xml:space="preserve">Socialinio draudimo įmokos </t>
    </r>
    <r>
      <rPr>
        <b/>
        <sz val="9"/>
        <rFont val="Times New Roman"/>
        <family val="1"/>
        <charset val="186"/>
      </rPr>
      <t>(jei įstaigos darbuotojams)</t>
    </r>
  </si>
  <si>
    <r>
      <t>Ryšių paslaugos (</t>
    </r>
    <r>
      <rPr>
        <b/>
        <sz val="9"/>
        <rFont val="Times New Roman"/>
        <family val="1"/>
        <charset val="186"/>
      </rPr>
      <t>telefonų, interneto, faksų, mob. tel. ir kitų ryšio priemonių paslaugų išlaidos, taip pat pašto siuntimo, telefono aparato linijos įrengimo išlaidos)</t>
    </r>
  </si>
  <si>
    <r>
      <t>Transporto išlaikymas (</t>
    </r>
    <r>
      <rPr>
        <b/>
        <sz val="9"/>
        <rFont val="Times New Roman"/>
        <family val="1"/>
        <charset val="186"/>
      </rPr>
      <t>transporto priemonių remonto, nuomos bei išlaikymo (degalų, tepalų, atsarginių detalių, padangų ir pan.) išlaidos, transporto draudimo išlaidos)</t>
    </r>
  </si>
  <si>
    <r>
      <t>Apranga ir patalynė (</t>
    </r>
    <r>
      <rPr>
        <b/>
        <sz val="9"/>
        <rFont val="Times New Roman"/>
        <family val="1"/>
        <charset val="186"/>
      </rPr>
      <t>patalynės, spec. drabužių, uniformų ir kitos aprangos bei avalynės įsigijimo, skalbimo, taisymo išlaidos)</t>
    </r>
  </si>
  <si>
    <r>
      <t xml:space="preserve">Medikamentai (ir darbuotojų sveikatos tikrinimas) </t>
    </r>
    <r>
      <rPr>
        <b/>
        <sz val="9"/>
        <rFont val="Times New Roman"/>
        <family val="1"/>
        <charset val="186"/>
      </rPr>
      <t>(šias išlaidas nusimato įstaiga, kurios veikla susijusi su medikamentų</t>
    </r>
    <r>
      <rPr>
        <sz val="9"/>
        <rFont val="Times New Roman"/>
        <family val="1"/>
        <charset val="186"/>
      </rPr>
      <t xml:space="preserve"> naudojimu)</t>
    </r>
  </si>
  <si>
    <t xml:space="preserve">Mityba </t>
  </si>
  <si>
    <r>
      <t xml:space="preserve">Mityba </t>
    </r>
    <r>
      <rPr>
        <b/>
        <sz val="9"/>
        <rFont val="Times New Roman"/>
        <family val="1"/>
        <charset val="186"/>
      </rPr>
      <t>(Maisto produktų įsigijimo ir gamybos išlaidos, maitinimo (-si) išlaidų kompensacija)</t>
    </r>
  </si>
  <si>
    <r>
      <t>Spaudiniai (</t>
    </r>
    <r>
      <rPr>
        <b/>
        <sz val="9"/>
        <rFont val="Times New Roman"/>
        <family val="1"/>
        <charset val="186"/>
      </rPr>
      <t>Knygų, įskaitant knygas bibliotekų fondams, periodinių leidinių ir kitų spaudinių įsigijimo išlaidos)</t>
    </r>
  </si>
  <si>
    <r>
      <t>Kitos prekės (</t>
    </r>
    <r>
      <rPr>
        <b/>
        <sz val="9"/>
        <rFont val="Times New Roman"/>
        <family val="1"/>
        <charset val="186"/>
      </rPr>
      <t>viskas, kas neišvardinta  ,,Mitybos- Spaudinių straipsniuose)</t>
    </r>
  </si>
  <si>
    <r>
      <t xml:space="preserve">Komandiruotės </t>
    </r>
    <r>
      <rPr>
        <b/>
        <sz val="9"/>
        <rFont val="Times New Roman"/>
        <family val="1"/>
        <charset val="186"/>
      </rPr>
      <t>(transporto, apgyvendinimo, ryšio ir kitos komandiruotės išlaidos)</t>
    </r>
  </si>
  <si>
    <r>
      <t xml:space="preserve">Miestų ir gyvenviečių viešasis ūkis </t>
    </r>
    <r>
      <rPr>
        <b/>
        <sz val="9"/>
        <rFont val="Times New Roman"/>
        <family val="1"/>
        <charset val="186"/>
      </rPr>
      <t>(miesto tvarkymo darbai)</t>
    </r>
  </si>
  <si>
    <r>
      <t xml:space="preserve">Ilgalaikio materialiojo ir nematerialiojo turto nuoma (įskaitant veiklos nuomą) </t>
    </r>
    <r>
      <rPr>
        <b/>
        <sz val="9"/>
        <rFont val="Times New Roman"/>
        <family val="1"/>
        <charset val="186"/>
      </rPr>
      <t>(išskyrus transporto priemones)</t>
    </r>
  </si>
  <si>
    <r>
      <t>Ilgalaikio materialiojo turto einamasis remontas (</t>
    </r>
    <r>
      <rPr>
        <b/>
        <sz val="9"/>
        <rFont val="Times New Roman"/>
        <family val="1"/>
        <charset val="186"/>
      </rPr>
      <t>Ilgalaikio materialiojo turto remonto darbų ir techninės priežiūros išlaidos)</t>
    </r>
  </si>
  <si>
    <t xml:space="preserve">Kvalifikacijos kėlimas </t>
  </si>
  <si>
    <r>
      <t>Apmokėjimas ekspertams ir konsultantams (</t>
    </r>
    <r>
      <rPr>
        <b/>
        <sz val="9"/>
        <rFont val="Times New Roman"/>
        <family val="1"/>
        <charset val="186"/>
      </rPr>
      <t>apmokėjimas samdomiems ekspertams, konsultantams ir komisinių išlaidos)</t>
    </r>
  </si>
  <si>
    <r>
      <t>Komunalinės paslaugos (</t>
    </r>
    <r>
      <rPr>
        <b/>
        <sz val="9"/>
        <rFont val="Times New Roman"/>
        <family val="1"/>
        <charset val="186"/>
      </rPr>
      <t xml:space="preserve">šildymoišlaidos, šildymui skirto kuro įsigijimo išlaidos (atvežimo, paruošimo), elektros energijos, skirtos apšvietimui, šildymui ir kitoms reikmėms, išlaidas, vandentiekio ir kanalizacijos paslaugų apmokėjimo išlaidos). </t>
    </r>
  </si>
  <si>
    <r>
      <t>Kitos paslaugos (</t>
    </r>
    <r>
      <rPr>
        <b/>
        <sz val="9"/>
        <rFont val="Times New Roman"/>
        <family val="1"/>
        <charset val="186"/>
      </rPr>
      <t>visos paslaugos, kurios nepaminėtos Komandiruočių-komunalinių paslaugų straipsniuose)</t>
    </r>
  </si>
  <si>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</si>
  <si>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</si>
  <si>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</si>
  <si>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</si>
  <si>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</si>
  <si>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</si>
  <si>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(įstaigos pavadinimas, kodas Juridinių asmenų registre, adresas)</t>
  </si>
  <si>
    <t>BIUDŽETO IŠLAIDŲ SĄMATOS VYKDYMO</t>
  </si>
  <si>
    <t xml:space="preserve"> </t>
  </si>
  <si>
    <t>(metinė, ketvirtinė)</t>
  </si>
  <si>
    <t>ATASKAITA</t>
  </si>
  <si>
    <t>(programos pavadinimas)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</si>
  <si>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</si>
  <si>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</si>
  <si>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</si>
  <si>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</si>
  <si>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</si>
  <si>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</si>
  <si>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</si>
  <si>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</si>
  <si>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</si>
  <si>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</si>
  <si>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</si>
  <si>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1</t>
  </si>
  <si>
    <t>4</t>
  </si>
  <si>
    <t>5</t>
  </si>
  <si>
    <t xml:space="preserve">Darbo užmokestis ir socialinis draudimas </t>
  </si>
  <si>
    <t xml:space="preserve">Darbo užmokestis </t>
  </si>
  <si>
    <t xml:space="preserve">Darbo užmokestis pinigais </t>
  </si>
  <si>
    <t xml:space="preserve">Socialinio draudimo įmokos </t>
  </si>
  <si>
    <t xml:space="preserve">Medikamentai (ir darbuotojų sveikatos tikrinimas) </t>
  </si>
  <si>
    <t xml:space="preserve">Apranga ir patalynė </t>
  </si>
  <si>
    <t xml:space="preserve">Spaudiniai </t>
  </si>
  <si>
    <t xml:space="preserve">Miestų ir gyvenviečių viešasis ūkis </t>
  </si>
  <si>
    <t xml:space="preserve">Ilgalaikio materialiojo turto einamasis remontas </t>
  </si>
  <si>
    <t xml:space="preserve">Apmokėjimas  ekspertams ir konsultantams </t>
  </si>
  <si>
    <t>Turto vertinimo paslaugų apmokėjimas</t>
  </si>
  <si>
    <t xml:space="preserve">Palūkanos </t>
  </si>
  <si>
    <t>Nerezidentams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</si>
  <si>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</si>
  <si>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</si>
  <si>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</si>
  <si>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 xml:space="preserve">Nuoma </t>
  </si>
  <si>
    <t xml:space="preserve">Nuoma už žemę, žemės gelmių išteklius ir kitą atsirandantį gamtoje turtą </t>
  </si>
  <si>
    <t xml:space="preserve">Subsidijos </t>
  </si>
  <si>
    <t xml:space="preserve">Dotacijos </t>
  </si>
  <si>
    <t xml:space="preserve">Dotacijos užsienio valstybėms </t>
  </si>
  <si>
    <t xml:space="preserve">Dotacijos tarptautinėms organizacijoms 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</si>
  <si>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</si>
  <si>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</si>
  <si>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</si>
  <si>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</si>
  <si>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</si>
  <si>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</si>
  <si>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 xml:space="preserve">Su nuosavais ištekliais susijusios baudos ir delspinigiai </t>
  </si>
  <si>
    <t xml:space="preserve">Socialinės išmokos (pašalpos) 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</si>
  <si>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</si>
  <si>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</si>
  <si>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</si>
  <si>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</si>
  <si>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 xml:space="preserve">Stipendijoms </t>
  </si>
  <si>
    <t xml:space="preserve">Kitiems einamiesiems tikslams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</si>
  <si>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</si>
  <si>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</si>
  <si>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</si>
  <si>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</si>
  <si>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</si>
  <si>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</si>
  <si>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</si>
  <si>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 xml:space="preserve">Pastatai ir statiniai </t>
  </si>
  <si>
    <t xml:space="preserve">Mašinos ir įrenginiai </t>
  </si>
  <si>
    <t xml:space="preserve">Vertybės </t>
  </si>
  <si>
    <t xml:space="preserve">Antikvariniai ir kiti meno kūriniai </t>
  </si>
  <si>
    <t xml:space="preserve">Nematerialiojo turto kūrimas ir įsigijimas </t>
  </si>
  <si>
    <t xml:space="preserve">Patentai </t>
  </si>
  <si>
    <t xml:space="preserve">Kitas nematerialusis turtas </t>
  </si>
  <si>
    <t xml:space="preserve">Žaliavos ir medžiagos </t>
  </si>
  <si>
    <t xml:space="preserve">Ilgalaikio turto įsigijimas finansinės nuomos (lizingo) būdu </t>
  </si>
  <si>
    <t xml:space="preserve">Ilgalaikio turto įsigijimas  finansinės nuomos (lizingo) būdu 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</si>
  <si>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</si>
  <si>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</si>
  <si>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</si>
  <si>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</si>
  <si>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</si>
  <si>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</si>
  <si>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</si>
  <si>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</si>
  <si>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</si>
  <si>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 xml:space="preserve">Draudimo techniniai atidėjiniai </t>
  </si>
  <si>
    <t xml:space="preserve">Kitos mokėtinos sumos </t>
  </si>
  <si>
    <t xml:space="preserve">Užsienio </t>
  </si>
  <si>
    <t xml:space="preserve">Grynieji pinigai ir indėliai banke (užsienio valiuta) </t>
  </si>
  <si>
    <t xml:space="preserve">Išlaidos dėl finansinių įsipareigojimų vykdymo (paskolų grąžinimas) </t>
  </si>
  <si>
    <t xml:space="preserve">Vertybiniai popieriai (išpirkti), išskyrus akcijas </t>
  </si>
  <si>
    <t xml:space="preserve">IŠ VISO </t>
  </si>
  <si>
    <t xml:space="preserve">      (įstaigos vadovo ar jo įgalioto asmens pareigų  pavadinimas)</t>
  </si>
  <si>
    <t>(vardas ir pavardė)</t>
  </si>
  <si>
    <t xml:space="preserve">  (vyriausiasis buhalteris (buhalteris)</t>
  </si>
  <si>
    <t>ketvirtinė</t>
  </si>
  <si>
    <t>2016 M. birželio 30 D.</t>
  </si>
  <si>
    <t>2016-07-05    Nr. 1</t>
  </si>
  <si>
    <r>
      <t xml:space="preserve">                                                                                                </t>
    </r>
    <r>
      <rPr>
        <u/>
        <sz val="8"/>
        <rFont val="Times New Roman Baltic"/>
        <charset val="186"/>
      </rPr>
      <t xml:space="preserve">  (data)</t>
    </r>
  </si>
  <si>
    <r>
      <t xml:space="preserve"> metams (</t>
    </r>
    <r>
      <rPr>
        <b/>
        <sz val="9"/>
        <color rgb="FFFF0000"/>
        <rFont val="Times New Roman Baltic"/>
        <charset val="186"/>
      </rPr>
      <t>skirta suma metams)</t>
    </r>
  </si>
  <si>
    <r>
      <t xml:space="preserve"> ataskaitiniam laikotarpiui (</t>
    </r>
    <r>
      <rPr>
        <b/>
        <sz val="9"/>
        <color rgb="FFFF0000"/>
        <rFont val="Times New Roman Baltic"/>
        <charset val="186"/>
      </rPr>
      <t>skirta suma pusmečiui (I+II ketv.)</t>
    </r>
  </si>
  <si>
    <r>
      <t>Gauti asignavimai kartu su įskaitytu praėjusių metų lėšų likučiu (</t>
    </r>
    <r>
      <rPr>
        <b/>
        <sz val="9"/>
        <color rgb="FFFF0000"/>
        <rFont val="Times New Roman Baltic"/>
        <charset val="186"/>
      </rPr>
      <t>Įstaiga gavo į sąskaita lėšų)</t>
    </r>
  </si>
  <si>
    <r>
      <t xml:space="preserve">Panaudoti asignavimai </t>
    </r>
    <r>
      <rPr>
        <b/>
        <sz val="9"/>
        <color rgb="FFFF0000"/>
        <rFont val="Times New Roman Baltic"/>
        <charset val="186"/>
      </rPr>
      <t>(apmokėtos išlaidos)</t>
    </r>
  </si>
  <si>
    <t>Kauno miesto savivaldybės biudžeto lėšų</t>
  </si>
  <si>
    <t xml:space="preserve">panaudojimo viešųjų paslaugų teikimo </t>
  </si>
  <si>
    <t>projektui finansuoti sutarties</t>
  </si>
  <si>
    <t>1 priedas</t>
  </si>
  <si>
    <t>KAUNO MIESTO SAVIVALDYBĖS BIUDŽETO LĖŠŲ PANAUDOJIMO SĄMATA</t>
  </si>
  <si>
    <t>TVIRTINU</t>
  </si>
  <si>
    <t>Kauno miesto savivaldybės administracijos</t>
  </si>
  <si>
    <t>(juridinio asmens pavadinimas)</t>
  </si>
  <si>
    <t>(projekto pavadinimas)</t>
  </si>
  <si>
    <t>,,Bendri ekonominiai reikalai“</t>
  </si>
  <si>
    <t>Siekiama veiklos rezultato rodiklio reikšmė</t>
  </si>
  <si>
    <t>Bendra išlaidų suma iš viso (eurais)</t>
  </si>
  <si>
    <t>Projekto veikla</t>
  </si>
  <si>
    <t>Knygų leidyba</t>
  </si>
  <si>
    <t>Dalinis finansavimas naujų Kauno rašytojų knygų leidybai</t>
  </si>
  <si>
    <t>3 naujos Kauno rašytojų knygos</t>
  </si>
  <si>
    <t>Suvenyrai- gėlės</t>
  </si>
  <si>
    <t>Jubiliajatų pagerbimui</t>
  </si>
  <si>
    <t>Gėlės 6-iems jubilijatams</t>
  </si>
  <si>
    <t>Apmokėjimai už autorinių literatūros vakarų scenarijus, jų įgyvendinimą pagal atlygintų paslaugų sutartis</t>
  </si>
  <si>
    <t>Atlygis pagal atlygintinų paslaugų sutartis už vakarų vedimą</t>
  </si>
  <si>
    <t>4-iems vakarų vedėjams</t>
  </si>
  <si>
    <t>Salės nuoma</t>
  </si>
  <si>
    <t>250 žiūrovų</t>
  </si>
  <si>
    <t>Teisininko konsultacijos</t>
  </si>
  <si>
    <t xml:space="preserve">Teisinių konsultacijų teikimas </t>
  </si>
  <si>
    <t>10 asmenų</t>
  </si>
  <si>
    <t>Automobilio nuoma</t>
  </si>
  <si>
    <t>Nuvykimas pas asmenis</t>
  </si>
  <si>
    <t>7 mėn. x 200 eurų</t>
  </si>
  <si>
    <t>Kuro išlaidos</t>
  </si>
  <si>
    <t>7 mėn. x 50 eurų</t>
  </si>
  <si>
    <t>Bilietai į teatrą</t>
  </si>
  <si>
    <t>Išvyka</t>
  </si>
  <si>
    <t>Pažintinė teminė išvyka</t>
  </si>
  <si>
    <t>Atlygintinų paslaugų sutartis su ansamblio vadove</t>
  </si>
  <si>
    <t>Naujos projtramos paruošimas</t>
  </si>
  <si>
    <t>Atstovauti bendruomenei</t>
  </si>
  <si>
    <t>Reklama lauko stenduose</t>
  </si>
  <si>
    <t>Trumpų videoklipų transliacija</t>
  </si>
  <si>
    <t>Gyventojams informuoti</t>
  </si>
  <si>
    <t>Autoriniai atlyginimai</t>
  </si>
  <si>
    <t>Teminių vakarų organizavimas</t>
  </si>
  <si>
    <t>Du renginiai</t>
  </si>
  <si>
    <t>Projekto vadovo atlyginimas</t>
  </si>
  <si>
    <t>Koordinuoja projekto veiklą</t>
  </si>
  <si>
    <t>Sustiprės visuomenės žinios</t>
  </si>
  <si>
    <t>Projekto vadovo atlyginimas (SODRA)</t>
  </si>
  <si>
    <t>Projekto finansininko atlyginimas</t>
  </si>
  <si>
    <t>Projekto dokumentų apskaita</t>
  </si>
  <si>
    <t>Teisingas dokumentų tvarkymas ir pateikimas suinteresuotiems asmenims</t>
  </si>
  <si>
    <t>Projekto finansininko atlyginimas(SODRA)</t>
  </si>
  <si>
    <t>Prizai ir apdovanojimai</t>
  </si>
  <si>
    <t>Varžybų organizavimas</t>
  </si>
  <si>
    <t>40 medalių</t>
  </si>
  <si>
    <t>Apgyvendinimo paslaugos</t>
  </si>
  <si>
    <t>Renginių organizavimas</t>
  </si>
  <si>
    <t>2 renginiai</t>
  </si>
  <si>
    <t>Maitinimo paslaugos</t>
  </si>
  <si>
    <t>Dalyvių maitinimas</t>
  </si>
  <si>
    <t>Kanceliarinės išlaidos</t>
  </si>
  <si>
    <t>Projekto administravimui</t>
  </si>
  <si>
    <t>Pirkimas</t>
  </si>
  <si>
    <t>Specialistų paslaugos</t>
  </si>
  <si>
    <t>Užsiėmimų organizavimas</t>
  </si>
  <si>
    <t>10 užsiėmimų</t>
  </si>
  <si>
    <t>Išlaidos už ryšio paslaugas</t>
  </si>
  <si>
    <t>Projektui vykdyti</t>
  </si>
  <si>
    <t>2. Projekto administravimo išlaidos</t>
  </si>
  <si>
    <t>2.1.</t>
  </si>
  <si>
    <t>2.2.</t>
  </si>
  <si>
    <t>2.3.</t>
  </si>
  <si>
    <t>2.4.</t>
  </si>
  <si>
    <t>2.5.</t>
  </si>
  <si>
    <t>2.6.</t>
  </si>
  <si>
    <t>Rūbų pirkimas</t>
  </si>
  <si>
    <t>Rūbai renginiui organizuoti</t>
  </si>
  <si>
    <t>10 vnt.                 x100eurų</t>
  </si>
  <si>
    <t>Festivalis</t>
  </si>
  <si>
    <t>1.Projekto vykdymo išlaidos</t>
  </si>
  <si>
    <t>........................................skyriaus vedėjas</t>
  </si>
  <si>
    <t>2 priedas</t>
  </si>
  <si>
    <t>(Kauno miesto savivaldybės biudžeto lėšų panaudojimo ataskaitos forma)</t>
  </si>
  <si>
    <t>(projekto pavadinimas, sutarties numeris ir data)</t>
  </si>
  <si>
    <t>direktorius ar jo įgaliotas asmuo)</t>
  </si>
  <si>
    <t>parašas                                       (A. V.)</t>
  </si>
  <si>
    <t>(vardas, pavardė)</t>
  </si>
  <si>
    <t xml:space="preserve">KAUNO MIESTO SAVIVALDYBĖS BIUDŽETO LĖŠŲ PANAUDOJIMO </t>
  </si>
  <si>
    <t>2016 m. birželio 30 d.</t>
  </si>
  <si>
    <t xml:space="preserve">                   I pusmečio ATASKAITA</t>
  </si>
  <si>
    <t>Išlaidų pavadinimas pagal sąmatą</t>
  </si>
  <si>
    <r>
      <t>Išlaidų planas pagal sąmatą Eur                (</t>
    </r>
    <r>
      <rPr>
        <sz val="9"/>
        <color rgb="FFFF0000"/>
        <rFont val="Times New Roman Baltic"/>
        <charset val="186"/>
      </rPr>
      <t>I-II ketv.)</t>
    </r>
  </si>
  <si>
    <t>Pasiekta veiklos rezultato rodiklio reikšmė</t>
  </si>
  <si>
    <r>
      <t>Ketvirčio (metų) išlaidos (Eur) (</t>
    </r>
    <r>
      <rPr>
        <sz val="9"/>
        <color rgb="FFFF0000"/>
        <rFont val="Times New Roman Baltic"/>
        <charset val="186"/>
      </rPr>
      <t>Įrašomos nuo metų pradžios iki 2016-06-30 apmokėtos išlaidos imtinai)</t>
    </r>
  </si>
  <si>
    <t>Pastabos</t>
  </si>
  <si>
    <t>Faktinis įvykdymas</t>
  </si>
  <si>
    <t>Dokumento, pagal kurį apmokėtos išlaidos, pavadinimas, data ir Nr.</t>
  </si>
  <si>
    <t>Banko pavedimo ar kasos išlaidų orderio data ir Nr.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</si>
  <si>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</si>
  <si>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</si>
  <si>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</si>
  <si>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</si>
  <si>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</si>
  <si>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</si>
  <si>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</si>
  <si>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</si>
  <si>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</si>
  <si>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</si>
  <si>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</si>
  <si>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</si>
  <si>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</si>
  <si>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</si>
  <si>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</si>
  <si>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</si>
  <si>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</si>
  <si>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Juridinio asmens vadovas</t>
  </si>
  <si>
    <t>A.V.</t>
  </si>
  <si>
    <t>Juridinio asmens finansininkas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</si>
</sst>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LT"/>
      <charset val="186"/>
    </font>
    <font>
      <sz val="12"/>
      <name val="Times New Roman Baltic"/>
      <family val="1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u/>
      <sz val="8"/>
      <name val="Times New Roman Baltic"/>
      <charset val="186"/>
    </font>
    <font>
      <b/>
      <sz val="9"/>
      <color rgb="FFFF0000"/>
      <name val="Times New Roman Baltic"/>
      <charset val="186"/>
    </font>
    <font>
      <u/>
      <sz val="9"/>
      <name val="Times New Roman Baltic"/>
      <charset val="186"/>
    </font>
    <font>
      <sz val="9"/>
      <color rgb="FFFF000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0" fontId="23" fillId="0" borderId="0"/>
  </cellStyleXfs>
  <cellXfs count="468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3" applyNumberFormat="1" applyFont="1" applyAlignment="1" applyProtection="1"/>
    <xf numFmtId="49" fontId="3" fillId="0" borderId="0" xfId="3" applyNumberFormat="1" applyFont="1" applyBorder="1" applyProtection="1"/>
    <xf numFmtId="0" fontId="3" fillId="0" borderId="0" xfId="3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3" applyNumberFormat="1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3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3" applyNumberFormat="1" applyFont="1" applyFill="1" applyBorder="1" applyAlignment="1" applyProtection="1">
      <alignment horizontal="right"/>
    </xf>
    <xf numFmtId="164" fontId="3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3" applyNumberFormat="1" applyFont="1" applyFill="1" applyBorder="1" applyAlignment="1" applyProtection="1">
      <alignment horizontal="right" wrapText="1"/>
    </xf>
    <xf numFmtId="164" fontId="3" fillId="0" borderId="1" xfId="3" applyNumberFormat="1" applyFont="1" applyBorder="1" applyAlignment="1" applyProtection="1">
      <alignment horizontal="right" wrapText="1"/>
      <protection locked="0"/>
    </xf>
    <xf numFmtId="164" fontId="16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3" applyNumberFormat="1" applyFont="1" applyFill="1" applyBorder="1" applyAlignment="1" applyProtection="1">
      <alignment horizontal="right"/>
      <protection locked="0"/>
    </xf>
    <xf numFmtId="164" fontId="1" fillId="2" borderId="1" xfId="3" applyNumberFormat="1" applyFont="1" applyFill="1" applyBorder="1" applyAlignment="1" applyProtection="1">
      <alignment horizontal="right"/>
    </xf>
    <xf numFmtId="164" fontId="16" fillId="0" borderId="1" xfId="3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13" fillId="2" borderId="1" xfId="0" applyNumberFormat="1" applyFont="1" applyFill="1" applyBorder="1" applyAlignment="1" applyProtection="1">
      <alignment horizontal="right"/>
    </xf>
    <xf numFmtId="164" fontId="16" fillId="2" borderId="1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3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>
      <alignment wrapText="1"/>
    </xf>
    <xf numFmtId="164" fontId="11" fillId="2" borderId="1" xfId="0" applyNumberFormat="1" applyFont="1" applyFill="1" applyBorder="1" applyAlignment="1" applyProtection="1"/>
    <xf numFmtId="164" fontId="13" fillId="2" borderId="1" xfId="0" applyNumberFormat="1" applyFont="1" applyFill="1" applyBorder="1" applyAlignment="1" applyProtection="1"/>
    <xf numFmtId="0" fontId="3" fillId="0" borderId="4" xfId="0" applyFont="1" applyBorder="1" applyAlignment="1" applyProtection="1">
      <alignment wrapText="1"/>
      <protection locked="0"/>
    </xf>
    <xf numFmtId="49" fontId="9" fillId="0" borderId="0" xfId="3" applyNumberFormat="1" applyFont="1" applyAlignment="1" applyProtection="1">
      <alignment horizontal="left"/>
    </xf>
    <xf numFmtId="49" fontId="3" fillId="0" borderId="0" xfId="3" applyNumberFormat="1" applyFont="1" applyBorder="1" applyAlignment="1" applyProtection="1">
      <alignment horizontal="left"/>
    </xf>
    <xf numFmtId="164" fontId="5" fillId="0" borderId="0" xfId="3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3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4" fontId="13" fillId="2" borderId="3" xfId="3" applyNumberFormat="1" applyFont="1" applyFill="1" applyBorder="1" applyAlignment="1" applyProtection="1"/>
    <xf numFmtId="164" fontId="10" fillId="2" borderId="3" xfId="3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3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3" applyNumberFormat="1" applyFont="1" applyBorder="1" applyAlignment="1" applyProtection="1">
      <alignment horizontal="center"/>
    </xf>
    <xf numFmtId="164" fontId="7" fillId="0" borderId="1" xfId="3" applyNumberFormat="1" applyFont="1" applyBorder="1" applyAlignment="1" applyProtection="1">
      <alignment horizontal="center" vertical="center" wrapText="1"/>
    </xf>
    <xf numFmtId="164" fontId="7" fillId="0" borderId="1" xfId="3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3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0" fontId="7" fillId="0" borderId="8" xfId="0" applyFont="1" applyFill="1" applyBorder="1" applyAlignment="1">
      <alignment wrapText="1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1" fontId="14" fillId="0" borderId="10" xfId="0" applyNumberFormat="1" applyFont="1" applyFill="1" applyBorder="1" applyAlignment="1" applyProtection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top" wrapText="1"/>
    </xf>
    <xf numFmtId="0" fontId="0" fillId="0" borderId="0" xfId="0" applyBorder="1"/>
    <xf numFmtId="164" fontId="5" fillId="0" borderId="0" xfId="3" applyNumberFormat="1" applyFont="1" applyFill="1" applyBorder="1" applyAlignment="1" applyProtection="1">
      <alignment horizontal="right" vertical="center"/>
    </xf>
    <xf numFmtId="0" fontId="10" fillId="0" borderId="4" xfId="0" applyFont="1" applyBorder="1" applyAlignment="1" applyProtection="1">
      <protection locked="0"/>
    </xf>
    <xf numFmtId="0" fontId="21" fillId="0" borderId="0" xfId="0" applyFont="1" applyBorder="1" applyAlignment="1" applyProtection="1">
      <protection locked="0"/>
    </xf>
    <xf numFmtId="0" fontId="3" fillId="0" borderId="0" xfId="4" applyFont="1" applyBorder="1"/>
    <xf numFmtId="0" fontId="3" fillId="0" borderId="0" xfId="4" applyFont="1" applyBorder="1" applyAlignment="1">
      <alignment horizont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4" applyFont="1"/>
    <xf numFmtId="164" fontId="20" fillId="0" borderId="0" xfId="5" applyNumberFormat="1" applyFont="1" applyBorder="1" applyAlignment="1" applyProtection="1">
      <alignment horizontal="left" vertical="center" wrapText="1"/>
    </xf>
    <xf numFmtId="0" fontId="12" fillId="0" borderId="0" xfId="4" applyFont="1" applyBorder="1"/>
    <xf numFmtId="0" fontId="3" fillId="0" borderId="0" xfId="4" applyFont="1"/>
    <xf numFmtId="0" fontId="20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164" fontId="20" fillId="0" borderId="0" xfId="5" applyNumberFormat="1" applyFont="1" applyBorder="1" applyAlignment="1" applyProtection="1">
      <alignment horizontal="right" vertical="center"/>
    </xf>
    <xf numFmtId="0" fontId="20" fillId="0" borderId="0" xfId="4" applyFont="1" applyBorder="1"/>
    <xf numFmtId="0" fontId="20" fillId="0" borderId="0" xfId="4" applyFont="1" applyFill="1" applyBorder="1"/>
    <xf numFmtId="0" fontId="12" fillId="0" borderId="0" xfId="4" applyFont="1" applyBorder="1" applyAlignment="1">
      <alignment vertical="center"/>
    </xf>
    <xf numFmtId="0" fontId="29" fillId="0" borderId="0" xfId="4" applyFont="1" applyBorder="1" applyAlignment="1" applyProtection="1">
      <alignment horizontal="center" vertical="center" wrapText="1"/>
    </xf>
    <xf numFmtId="164" fontId="20" fillId="0" borderId="0" xfId="5" applyNumberFormat="1" applyFont="1" applyBorder="1" applyAlignment="1" applyProtection="1">
      <alignment horizontal="left" vertical="center"/>
    </xf>
    <xf numFmtId="0" fontId="3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3" fontId="1" fillId="0" borderId="1" xfId="4" applyNumberFormat="1" applyFont="1" applyBorder="1" applyAlignment="1" applyProtection="1"/>
    <xf numFmtId="0" fontId="12" fillId="0" borderId="0" xfId="4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164" fontId="14" fillId="0" borderId="0" xfId="5" applyNumberFormat="1" applyFont="1" applyBorder="1" applyAlignment="1" applyProtection="1">
      <alignment horizontal="right"/>
    </xf>
    <xf numFmtId="3" fontId="3" fillId="0" borderId="1" xfId="4" applyNumberFormat="1" applyFont="1" applyBorder="1" applyAlignment="1" applyProtection="1"/>
    <xf numFmtId="0" fontId="3" fillId="0" borderId="0" xfId="0" applyFont="1" applyBorder="1" applyAlignment="1"/>
    <xf numFmtId="1" fontId="3" fillId="0" borderId="1" xfId="4" applyNumberFormat="1" applyFont="1" applyBorder="1" applyAlignment="1" applyProtection="1"/>
    <xf numFmtId="0" fontId="12" fillId="0" borderId="0" xfId="0" applyFont="1" applyBorder="1" applyAlignment="1">
      <alignment horizontal="center"/>
    </xf>
    <xf numFmtId="0" fontId="3" fillId="0" borderId="4" xfId="0" applyFont="1" applyBorder="1" applyAlignment="1"/>
    <xf numFmtId="3" fontId="3" fillId="0" borderId="10" xfId="4" applyNumberFormat="1" applyFont="1" applyBorder="1" applyAlignment="1" applyProtection="1"/>
    <xf numFmtId="0" fontId="14" fillId="0" borderId="12" xfId="0" applyFont="1" applyBorder="1" applyAlignment="1">
      <alignment horizontal="right"/>
    </xf>
    <xf numFmtId="0" fontId="3" fillId="0" borderId="8" xfId="0" applyFont="1" applyBorder="1" applyAlignment="1"/>
    <xf numFmtId="0" fontId="3" fillId="0" borderId="1" xfId="0" applyFont="1" applyBorder="1" applyAlignment="1"/>
    <xf numFmtId="0" fontId="14" fillId="0" borderId="9" xfId="0" applyFont="1" applyBorder="1" applyAlignment="1">
      <alignment horizontal="right"/>
    </xf>
    <xf numFmtId="3" fontId="3" fillId="0" borderId="3" xfId="4" applyNumberFormat="1" applyFont="1" applyBorder="1" applyAlignment="1" applyProtection="1">
      <alignment horizontal="right"/>
      <protection locked="0"/>
    </xf>
    <xf numFmtId="3" fontId="3" fillId="0" borderId="7" xfId="4" applyNumberFormat="1" applyFont="1" applyBorder="1" applyAlignment="1" applyProtection="1"/>
    <xf numFmtId="0" fontId="24" fillId="0" borderId="4" xfId="4" applyFont="1" applyBorder="1"/>
    <xf numFmtId="0" fontId="24" fillId="0" borderId="4" xfId="4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14" fillId="0" borderId="4" xfId="4" applyNumberFormat="1" applyFont="1" applyBorder="1" applyAlignment="1" applyProtection="1">
      <alignment horizontal="right"/>
    </xf>
    <xf numFmtId="0" fontId="3" fillId="0" borderId="0" xfId="4" applyFont="1" applyBorder="1" applyAlignment="1">
      <alignment horizontal="center" vertical="center"/>
    </xf>
    <xf numFmtId="49" fontId="31" fillId="0" borderId="1" xfId="4" applyNumberFormat="1" applyFont="1" applyBorder="1" applyAlignment="1" applyProtection="1">
      <alignment horizontal="center" vertical="center" wrapText="1"/>
    </xf>
    <xf numFmtId="49" fontId="31" fillId="0" borderId="16" xfId="4" applyNumberFormat="1" applyFont="1" applyBorder="1" applyAlignment="1" applyProtection="1">
      <alignment horizontal="center" vertical="center" wrapText="1"/>
    </xf>
    <xf numFmtId="0" fontId="20" fillId="0" borderId="1" xfId="4" applyFont="1" applyBorder="1" applyAlignment="1" applyProtection="1">
      <alignment horizontal="center" vertical="center" wrapText="1"/>
    </xf>
    <xf numFmtId="0" fontId="20" fillId="0" borderId="16" xfId="4" applyFont="1" applyBorder="1" applyAlignment="1" applyProtection="1">
      <alignment horizontal="center" vertical="center" wrapText="1"/>
    </xf>
    <xf numFmtId="49" fontId="20" fillId="0" borderId="7" xfId="4" applyNumberFormat="1" applyFont="1" applyBorder="1" applyAlignment="1" applyProtection="1">
      <alignment horizontal="center" vertical="center" wrapText="1"/>
    </xf>
    <xf numFmtId="49" fontId="20" fillId="0" borderId="1" xfId="4" applyNumberFormat="1" applyFont="1" applyBorder="1" applyAlignment="1" applyProtection="1">
      <alignment horizontal="center" vertical="center" wrapText="1"/>
    </xf>
    <xf numFmtId="1" fontId="20" fillId="0" borderId="16" xfId="4" applyNumberFormat="1" applyFont="1" applyBorder="1" applyAlignment="1" applyProtection="1">
      <alignment horizontal="center" vertical="center" wrapText="1"/>
    </xf>
    <xf numFmtId="0" fontId="10" fillId="0" borderId="1" xfId="4" applyFont="1" applyBorder="1" applyAlignment="1">
      <alignment vertical="top" wrapText="1"/>
    </xf>
    <xf numFmtId="0" fontId="10" fillId="0" borderId="7" xfId="4" applyFont="1" applyBorder="1" applyAlignment="1">
      <alignment vertical="top" wrapText="1"/>
    </xf>
    <xf numFmtId="0" fontId="10" fillId="0" borderId="6" xfId="4" applyFont="1" applyBorder="1" applyAlignment="1">
      <alignment vertical="top" wrapText="1"/>
    </xf>
    <xf numFmtId="0" fontId="10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horizontal="center" vertical="center" wrapText="1"/>
    </xf>
    <xf numFmtId="0" fontId="10" fillId="0" borderId="0" xfId="4" applyFont="1" applyBorder="1"/>
    <xf numFmtId="0" fontId="10" fillId="0" borderId="0" xfId="4" applyFont="1"/>
    <xf numFmtId="0" fontId="10" fillId="0" borderId="1" xfId="4" applyFont="1" applyFill="1" applyBorder="1" applyAlignment="1">
      <alignment vertical="top" wrapText="1"/>
    </xf>
    <xf numFmtId="0" fontId="10" fillId="0" borderId="16" xfId="4" applyFont="1" applyFill="1" applyBorder="1" applyAlignment="1">
      <alignment vertical="top" wrapText="1"/>
    </xf>
    <xf numFmtId="0" fontId="3" fillId="0" borderId="16" xfId="4" applyFont="1" applyFill="1" applyBorder="1" applyAlignment="1">
      <alignment vertical="top" wrapText="1"/>
    </xf>
    <xf numFmtId="0" fontId="3" fillId="0" borderId="4" xfId="4" applyFont="1" applyFill="1" applyBorder="1" applyAlignment="1">
      <alignment vertical="top" wrapText="1"/>
    </xf>
    <xf numFmtId="0" fontId="3" fillId="0" borderId="3" xfId="4" applyFont="1" applyFill="1" applyBorder="1" applyAlignment="1">
      <alignment vertical="top" wrapText="1"/>
    </xf>
    <xf numFmtId="0" fontId="3" fillId="0" borderId="16" xfId="4" applyFont="1" applyFill="1" applyBorder="1" applyAlignment="1">
      <alignment horizontal="center" vertical="top" wrapText="1"/>
    </xf>
    <xf numFmtId="0" fontId="14" fillId="0" borderId="16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top" wrapText="1"/>
    </xf>
    <xf numFmtId="0" fontId="3" fillId="0" borderId="7" xfId="4" applyFont="1" applyFill="1" applyBorder="1" applyAlignment="1">
      <alignment vertical="top" wrapText="1"/>
    </xf>
    <xf numFmtId="0" fontId="3" fillId="0" borderId="6" xfId="4" applyFont="1" applyFill="1" applyBorder="1" applyAlignment="1">
      <alignment vertical="top" wrapText="1"/>
    </xf>
    <xf numFmtId="0" fontId="3" fillId="0" borderId="7" xfId="4" applyFont="1" applyFill="1" applyBorder="1" applyAlignment="1">
      <alignment horizontal="center" vertical="top" wrapText="1"/>
    </xf>
    <xf numFmtId="0" fontId="1" fillId="0" borderId="7" xfId="4" applyFont="1" applyFill="1" applyBorder="1" applyAlignment="1">
      <alignment vertical="top" wrapText="1"/>
    </xf>
    <xf numFmtId="0" fontId="3" fillId="0" borderId="8" xfId="4" applyFont="1" applyFill="1" applyBorder="1" applyAlignment="1">
      <alignment vertical="top" wrapText="1"/>
    </xf>
    <xf numFmtId="0" fontId="14" fillId="0" borderId="7" xfId="4" applyFont="1" applyFill="1" applyBorder="1" applyAlignment="1">
      <alignment horizontal="center" vertical="center" wrapText="1"/>
    </xf>
    <xf numFmtId="0" fontId="10" fillId="0" borderId="15" xfId="4" applyFont="1" applyFill="1" applyBorder="1" applyAlignment="1">
      <alignment vertical="top" wrapText="1"/>
    </xf>
    <xf numFmtId="0" fontId="10" fillId="0" borderId="3" xfId="4" applyFont="1" applyFill="1" applyBorder="1" applyAlignment="1">
      <alignment vertical="top" wrapText="1"/>
    </xf>
    <xf numFmtId="0" fontId="3" fillId="0" borderId="13" xfId="4" applyFont="1" applyFill="1" applyBorder="1" applyAlignment="1">
      <alignment vertical="top" wrapText="1"/>
    </xf>
    <xf numFmtId="0" fontId="3" fillId="0" borderId="2" xfId="4" applyFont="1" applyFill="1" applyBorder="1" applyAlignment="1">
      <alignment vertical="top" wrapText="1"/>
    </xf>
    <xf numFmtId="0" fontId="3" fillId="0" borderId="12" xfId="4" applyFont="1" applyFill="1" applyBorder="1" applyAlignment="1">
      <alignment vertical="top" wrapText="1"/>
    </xf>
    <xf numFmtId="0" fontId="3" fillId="0" borderId="0" xfId="4" applyFont="1" applyFill="1" applyBorder="1" applyAlignment="1">
      <alignment vertical="top" wrapText="1"/>
    </xf>
    <xf numFmtId="0" fontId="3" fillId="0" borderId="12" xfId="4" applyFont="1" applyFill="1" applyBorder="1" applyAlignment="1">
      <alignment horizontal="center" vertical="top" wrapText="1"/>
    </xf>
    <xf numFmtId="0" fontId="14" fillId="0" borderId="10" xfId="4" applyFont="1" applyBorder="1" applyAlignment="1">
      <alignment horizontal="center" vertical="center" wrapText="1"/>
    </xf>
    <xf numFmtId="0" fontId="3" fillId="0" borderId="8" xfId="4" applyFont="1" applyBorder="1" applyAlignment="1">
      <alignment vertical="top" wrapText="1"/>
    </xf>
    <xf numFmtId="0" fontId="3" fillId="0" borderId="1" xfId="4" applyFont="1" applyBorder="1" applyAlignment="1">
      <alignment vertical="top" wrapText="1"/>
    </xf>
    <xf numFmtId="0" fontId="3" fillId="0" borderId="7" xfId="4" applyFont="1" applyBorder="1" applyAlignment="1">
      <alignment vertical="top" wrapText="1"/>
    </xf>
    <xf numFmtId="0" fontId="3" fillId="0" borderId="6" xfId="4" applyFont="1" applyBorder="1" applyAlignment="1">
      <alignment vertical="top" wrapText="1"/>
    </xf>
    <xf numFmtId="1" fontId="3" fillId="0" borderId="7" xfId="4" applyNumberFormat="1" applyFont="1" applyBorder="1" applyAlignment="1">
      <alignment horizontal="center" vertical="top" wrapText="1"/>
    </xf>
    <xf numFmtId="0" fontId="3" fillId="0" borderId="7" xfId="4" applyFont="1" applyBorder="1" applyAlignment="1">
      <alignment horizontal="center" vertical="top" wrapText="1"/>
    </xf>
    <xf numFmtId="0" fontId="3" fillId="0" borderId="15" xfId="4" applyFont="1" applyBorder="1" applyAlignment="1">
      <alignment vertical="top" wrapText="1"/>
    </xf>
    <xf numFmtId="0" fontId="3" fillId="0" borderId="3" xfId="4" applyFont="1" applyBorder="1" applyAlignment="1">
      <alignment vertical="top" wrapText="1"/>
    </xf>
    <xf numFmtId="0" fontId="3" fillId="0" borderId="16" xfId="4" applyFont="1" applyBorder="1" applyAlignment="1">
      <alignment vertical="top" wrapText="1"/>
    </xf>
    <xf numFmtId="0" fontId="3" fillId="0" borderId="4" xfId="4" applyFont="1" applyBorder="1" applyAlignment="1">
      <alignment vertical="top" wrapText="1"/>
    </xf>
    <xf numFmtId="0" fontId="3" fillId="0" borderId="16" xfId="4" applyFont="1" applyBorder="1" applyAlignment="1">
      <alignment horizontal="center" vertical="top" wrapText="1"/>
    </xf>
    <xf numFmtId="0" fontId="14" fillId="0" borderId="16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top" wrapText="1"/>
    </xf>
    <xf numFmtId="0" fontId="12" fillId="0" borderId="7" xfId="4" applyFont="1" applyBorder="1" applyAlignment="1">
      <alignment horizontal="center" vertical="top" wrapText="1"/>
    </xf>
    <xf numFmtId="1" fontId="12" fillId="0" borderId="7" xfId="4" applyNumberFormat="1" applyFont="1" applyBorder="1" applyAlignment="1">
      <alignment horizontal="center" vertical="top" wrapText="1"/>
    </xf>
    <xf numFmtId="1" fontId="12" fillId="0" borderId="8" xfId="4" applyNumberFormat="1" applyFont="1" applyBorder="1" applyAlignment="1">
      <alignment horizontal="center" vertical="top" wrapText="1"/>
    </xf>
    <xf numFmtId="1" fontId="12" fillId="0" borderId="1" xfId="4" applyNumberFormat="1" applyFont="1" applyBorder="1" applyAlignment="1">
      <alignment horizontal="center" vertical="top" wrapText="1"/>
    </xf>
    <xf numFmtId="0" fontId="3" fillId="0" borderId="13" xfId="4" applyFont="1" applyBorder="1" applyAlignment="1">
      <alignment vertical="top" wrapText="1"/>
    </xf>
    <xf numFmtId="0" fontId="3" fillId="0" borderId="10" xfId="4" applyFont="1" applyBorder="1" applyAlignment="1">
      <alignment vertical="top" wrapText="1"/>
    </xf>
    <xf numFmtId="0" fontId="3" fillId="0" borderId="14" xfId="4" applyFont="1" applyBorder="1" applyAlignment="1">
      <alignment vertical="top" wrapText="1"/>
    </xf>
    <xf numFmtId="0" fontId="3" fillId="0" borderId="14" xfId="4" applyFont="1" applyBorder="1" applyAlignment="1">
      <alignment horizontal="center" vertical="top" wrapText="1"/>
    </xf>
    <xf numFmtId="0" fontId="14" fillId="0" borderId="14" xfId="4" applyFont="1" applyBorder="1" applyAlignment="1">
      <alignment horizontal="center"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3" fillId="0" borderId="0" xfId="4" applyFont="1" applyBorder="1" applyAlignment="1">
      <alignment vertical="top"/>
    </xf>
    <xf numFmtId="0" fontId="3" fillId="0" borderId="0" xfId="4" applyFont="1" applyAlignment="1">
      <alignment vertical="top"/>
    </xf>
    <xf numFmtId="0" fontId="1" fillId="0" borderId="16" xfId="4" applyFont="1" applyFill="1" applyBorder="1" applyAlignment="1">
      <alignment vertical="top" wrapText="1"/>
    </xf>
    <xf numFmtId="0" fontId="3" fillId="0" borderId="10" xfId="4" applyFont="1" applyFill="1" applyBorder="1" applyAlignment="1">
      <alignment vertical="top" wrapText="1"/>
    </xf>
    <xf numFmtId="0" fontId="1" fillId="0" borderId="1" xfId="4" applyFont="1" applyFill="1" applyBorder="1" applyAlignment="1">
      <alignment vertical="top" wrapText="1"/>
    </xf>
    <xf numFmtId="0" fontId="10" fillId="0" borderId="7" xfId="4" applyFont="1" applyFill="1" applyBorder="1" applyAlignment="1">
      <alignment vertical="top" wrapText="1"/>
    </xf>
    <xf numFmtId="0" fontId="10" fillId="0" borderId="7" xfId="4" applyFont="1" applyFill="1" applyBorder="1" applyAlignment="1">
      <alignment horizontal="center" vertical="top" wrapText="1"/>
    </xf>
    <xf numFmtId="0" fontId="14" fillId="0" borderId="1" xfId="4" applyFont="1" applyFill="1" applyBorder="1" applyAlignment="1">
      <alignment horizontal="center" vertical="top" wrapText="1"/>
    </xf>
    <xf numFmtId="0" fontId="14" fillId="0" borderId="7" xfId="4" applyFont="1" applyFill="1" applyBorder="1" applyAlignment="1">
      <alignment horizontal="center" vertical="top" wrapText="1"/>
    </xf>
    <xf numFmtId="0" fontId="12" fillId="0" borderId="1" xfId="4" applyFont="1" applyFill="1" applyBorder="1" applyAlignment="1">
      <alignment horizontal="center" vertical="top" wrapText="1"/>
    </xf>
    <xf numFmtId="0" fontId="3" fillId="0" borderId="1" xfId="4" applyFont="1" applyBorder="1" applyAlignment="1">
      <alignment horizontal="center" vertical="top" wrapText="1"/>
    </xf>
    <xf numFmtId="0" fontId="12" fillId="0" borderId="1" xfId="4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top" wrapText="1"/>
    </xf>
    <xf numFmtId="0" fontId="10" fillId="0" borderId="6" xfId="4" applyFont="1" applyFill="1" applyBorder="1" applyAlignment="1">
      <alignment vertical="top" wrapText="1"/>
    </xf>
    <xf numFmtId="0" fontId="3" fillId="0" borderId="3" xfId="4" applyFont="1" applyFill="1" applyBorder="1" applyAlignment="1">
      <alignment horizontal="center" vertical="top" wrapText="1"/>
    </xf>
    <xf numFmtId="0" fontId="1" fillId="0" borderId="4" xfId="4" applyFont="1" applyFill="1" applyBorder="1" applyAlignment="1">
      <alignment vertical="top" wrapText="1"/>
    </xf>
    <xf numFmtId="0" fontId="3" fillId="0" borderId="1" xfId="4" applyFont="1" applyFill="1" applyBorder="1" applyAlignment="1">
      <alignment horizontal="center" vertical="top" wrapText="1"/>
    </xf>
    <xf numFmtId="0" fontId="3" fillId="0" borderId="2" xfId="4" applyFont="1" applyBorder="1" applyAlignment="1">
      <alignment vertical="top" wrapText="1"/>
    </xf>
    <xf numFmtId="0" fontId="3" fillId="0" borderId="10" xfId="4" applyFont="1" applyBorder="1" applyAlignment="1">
      <alignment horizontal="center" vertical="top" wrapText="1"/>
    </xf>
    <xf numFmtId="0" fontId="3" fillId="0" borderId="9" xfId="4" applyFont="1" applyBorder="1" applyAlignment="1">
      <alignment vertical="top" wrapText="1"/>
    </xf>
    <xf numFmtId="0" fontId="1" fillId="0" borderId="6" xfId="4" applyFont="1" applyFill="1" applyBorder="1" applyAlignment="1">
      <alignment vertical="top" wrapText="1"/>
    </xf>
    <xf numFmtId="0" fontId="3" fillId="0" borderId="2" xfId="4" applyFont="1" applyFill="1" applyBorder="1" applyAlignment="1">
      <alignment horizontal="center" vertical="top" wrapText="1"/>
    </xf>
    <xf numFmtId="0" fontId="3" fillId="0" borderId="12" xfId="4" applyFont="1" applyBorder="1" applyAlignment="1">
      <alignment vertical="top" wrapText="1"/>
    </xf>
    <xf numFmtId="0" fontId="3" fillId="0" borderId="0" xfId="4" applyFont="1" applyBorder="1" applyAlignment="1">
      <alignment vertical="top" wrapText="1"/>
    </xf>
    <xf numFmtId="0" fontId="3" fillId="0" borderId="2" xfId="4" applyFont="1" applyBorder="1" applyAlignment="1">
      <alignment horizontal="center" vertical="top" wrapText="1"/>
    </xf>
    <xf numFmtId="0" fontId="10" fillId="0" borderId="8" xfId="4" applyFont="1" applyFill="1" applyBorder="1" applyAlignment="1">
      <alignment vertical="top" wrapText="1"/>
    </xf>
    <xf numFmtId="0" fontId="10" fillId="0" borderId="7" xfId="4" applyFont="1" applyFill="1" applyBorder="1" applyAlignment="1">
      <alignment vertical="center" wrapText="1"/>
    </xf>
    <xf numFmtId="0" fontId="1" fillId="0" borderId="12" xfId="4" applyFont="1" applyFill="1" applyBorder="1" applyAlignment="1">
      <alignment vertical="top" wrapText="1"/>
    </xf>
    <xf numFmtId="0" fontId="3" fillId="0" borderId="15" xfId="4" applyFont="1" applyFill="1" applyBorder="1" applyAlignment="1">
      <alignment vertical="top" wrapText="1"/>
    </xf>
    <xf numFmtId="0" fontId="3" fillId="0" borderId="14" xfId="4" applyFont="1" applyFill="1" applyBorder="1" applyAlignment="1">
      <alignment vertical="top" wrapText="1"/>
    </xf>
    <xf numFmtId="0" fontId="3" fillId="0" borderId="9" xfId="4" applyFont="1" applyFill="1" applyBorder="1" applyAlignment="1">
      <alignment vertical="top" wrapText="1"/>
    </xf>
    <xf numFmtId="0" fontId="3" fillId="0" borderId="10" xfId="4" applyFont="1" applyFill="1" applyBorder="1" applyAlignment="1">
      <alignment horizontal="center" vertical="top" wrapText="1"/>
    </xf>
    <xf numFmtId="0" fontId="1" fillId="0" borderId="9" xfId="4" applyFont="1" applyFill="1" applyBorder="1" applyAlignment="1">
      <alignment vertical="top" wrapText="1"/>
    </xf>
    <xf numFmtId="0" fontId="14" fillId="0" borderId="8" xfId="4" applyFont="1" applyFill="1" applyBorder="1" applyAlignment="1">
      <alignment horizontal="center" vertical="top" wrapText="1"/>
    </xf>
    <xf numFmtId="0" fontId="14" fillId="0" borderId="8" xfId="4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vertical="top" wrapText="1"/>
    </xf>
    <xf numFmtId="0" fontId="3" fillId="0" borderId="17" xfId="4" applyFont="1" applyFill="1" applyBorder="1" applyAlignment="1">
      <alignment vertical="top" wrapText="1"/>
    </xf>
    <xf numFmtId="0" fontId="3" fillId="0" borderId="14" xfId="4" applyFont="1" applyFill="1" applyBorder="1" applyAlignment="1">
      <alignment horizontal="center" vertical="top" wrapText="1"/>
    </xf>
    <xf numFmtId="0" fontId="10" fillId="0" borderId="16" xfId="4" applyFont="1" applyFill="1" applyBorder="1" applyAlignment="1">
      <alignment horizontal="center" vertical="top" wrapText="1"/>
    </xf>
    <xf numFmtId="0" fontId="10" fillId="0" borderId="4" xfId="4" applyFont="1" applyFill="1" applyBorder="1" applyAlignment="1">
      <alignment vertical="top" wrapText="1"/>
    </xf>
    <xf numFmtId="0" fontId="3" fillId="0" borderId="0" xfId="4" applyFont="1" applyAlignment="1">
      <alignment vertical="top" wrapText="1"/>
    </xf>
    <xf numFmtId="0" fontId="3" fillId="0" borderId="6" xfId="4" applyFont="1" applyFill="1" applyBorder="1" applyAlignment="1">
      <alignment vertical="center" wrapText="1"/>
    </xf>
    <xf numFmtId="1" fontId="12" fillId="0" borderId="12" xfId="4" applyNumberFormat="1" applyFont="1" applyBorder="1" applyAlignment="1">
      <alignment horizontal="center" vertical="center" wrapText="1"/>
    </xf>
    <xf numFmtId="0" fontId="3" fillId="0" borderId="12" xfId="4" applyFont="1" applyBorder="1" applyAlignment="1">
      <alignment horizontal="center" vertical="top" wrapText="1"/>
    </xf>
    <xf numFmtId="0" fontId="12" fillId="0" borderId="3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0" fillId="0" borderId="6" xfId="4" applyFont="1" applyBorder="1" applyAlignment="1">
      <alignment vertical="center" wrapText="1"/>
    </xf>
    <xf numFmtId="0" fontId="10" fillId="0" borderId="4" xfId="4" applyFont="1" applyFill="1" applyBorder="1" applyAlignment="1">
      <alignment vertical="center" wrapText="1"/>
    </xf>
    <xf numFmtId="0" fontId="3" fillId="0" borderId="4" xfId="4" applyFont="1" applyFill="1" applyBorder="1" applyAlignment="1">
      <alignment horizontal="center" vertical="top" wrapText="1"/>
    </xf>
    <xf numFmtId="0" fontId="1" fillId="0" borderId="8" xfId="4" applyFont="1" applyFill="1" applyBorder="1" applyAlignment="1">
      <alignment vertical="top" wrapText="1"/>
    </xf>
    <xf numFmtId="0" fontId="3" fillId="0" borderId="6" xfId="4" applyFont="1" applyFill="1" applyBorder="1" applyAlignment="1">
      <alignment horizontal="center" vertical="top" wrapText="1"/>
    </xf>
    <xf numFmtId="0" fontId="14" fillId="0" borderId="1" xfId="4" applyFont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3" fillId="0" borderId="0" xfId="4" applyFont="1" applyFill="1" applyBorder="1"/>
    <xf numFmtId="0" fontId="3" fillId="0" borderId="0" xfId="4" applyFont="1" applyFill="1"/>
    <xf numFmtId="0" fontId="12" fillId="0" borderId="9" xfId="4" applyFont="1" applyFill="1" applyBorder="1" applyAlignment="1">
      <alignment horizontal="center" vertical="top" wrapText="1"/>
    </xf>
    <xf numFmtId="0" fontId="34" fillId="0" borderId="7" xfId="4" applyFont="1" applyFill="1" applyBorder="1" applyAlignment="1">
      <alignment vertical="top" wrapText="1"/>
    </xf>
    <xf numFmtId="0" fontId="34" fillId="0" borderId="7" xfId="4" applyFont="1" applyFill="1" applyBorder="1" applyAlignment="1">
      <alignment horizontal="center" vertical="top" wrapText="1"/>
    </xf>
    <xf numFmtId="0" fontId="3" fillId="0" borderId="4" xfId="4" applyFont="1" applyFill="1" applyBorder="1" applyAlignment="1">
      <alignment vertical="center" wrapText="1"/>
    </xf>
    <xf numFmtId="0" fontId="14" fillId="0" borderId="10" xfId="4" applyFont="1" applyFill="1" applyBorder="1" applyAlignment="1">
      <alignment horizontal="center" vertical="center" wrapText="1"/>
    </xf>
    <xf numFmtId="0" fontId="3" fillId="0" borderId="8" xfId="4" applyFont="1" applyBorder="1"/>
    <xf numFmtId="0" fontId="3" fillId="0" borderId="1" xfId="4" applyFont="1" applyBorder="1"/>
    <xf numFmtId="0" fontId="3" fillId="0" borderId="7" xfId="4" applyFont="1" applyBorder="1"/>
    <xf numFmtId="0" fontId="3" fillId="0" borderId="6" xfId="4" applyFont="1" applyBorder="1"/>
    <xf numFmtId="0" fontId="3" fillId="0" borderId="1" xfId="4" applyFont="1" applyBorder="1" applyAlignment="1">
      <alignment horizontal="center"/>
    </xf>
    <xf numFmtId="0" fontId="10" fillId="0" borderId="7" xfId="4" applyFont="1" applyBorder="1"/>
    <xf numFmtId="0" fontId="3" fillId="0" borderId="0" xfId="4" applyFont="1" applyAlignment="1">
      <alignment horizontal="left"/>
    </xf>
    <xf numFmtId="0" fontId="3" fillId="0" borderId="0" xfId="4" applyFont="1" applyBorder="1" applyAlignment="1">
      <alignment horizontal="left"/>
    </xf>
    <xf numFmtId="0" fontId="3" fillId="0" borderId="4" xfId="4" applyFont="1" applyBorder="1" applyAlignment="1">
      <alignment horizontal="left"/>
    </xf>
    <xf numFmtId="0" fontId="35" fillId="0" borderId="4" xfId="4" applyFont="1" applyBorder="1" applyAlignment="1">
      <alignment horizontal="left" vertical="center"/>
    </xf>
    <xf numFmtId="0" fontId="35" fillId="0" borderId="0" xfId="4" applyFont="1" applyBorder="1" applyAlignment="1">
      <alignment horizontal="left" vertical="center"/>
    </xf>
    <xf numFmtId="0" fontId="3" fillId="0" borderId="4" xfId="4" applyFont="1" applyBorder="1"/>
    <xf numFmtId="0" fontId="3" fillId="0" borderId="0" xfId="4" applyFont="1" applyAlignment="1">
      <alignment vertical="center"/>
    </xf>
    <xf numFmtId="0" fontId="3" fillId="0" borderId="0" xfId="4" applyFont="1" applyBorder="1" applyAlignment="1">
      <alignment vertical="center"/>
    </xf>
    <xf numFmtId="0" fontId="14" fillId="0" borderId="0" xfId="4" applyFont="1" applyBorder="1" applyAlignment="1">
      <alignment vertical="top"/>
    </xf>
    <xf numFmtId="0" fontId="36" fillId="0" borderId="9" xfId="4" applyFont="1" applyBorder="1" applyAlignment="1">
      <alignment horizontal="center" vertical="top"/>
    </xf>
    <xf numFmtId="0" fontId="37" fillId="0" borderId="0" xfId="4" applyFont="1" applyBorder="1" applyAlignment="1">
      <alignment horizontal="center" vertical="top"/>
    </xf>
    <xf numFmtId="0" fontId="3" fillId="0" borderId="4" xfId="4" applyFont="1" applyBorder="1" applyAlignment="1">
      <alignment horizontal="center"/>
    </xf>
    <xf numFmtId="0" fontId="37" fillId="0" borderId="4" xfId="4" applyFont="1" applyBorder="1" applyAlignment="1">
      <alignment horizontal="center" vertical="top"/>
    </xf>
    <xf numFmtId="0" fontId="3" fillId="0" borderId="0" xfId="4" applyFont="1" applyAlignment="1"/>
    <xf numFmtId="0" fontId="10" fillId="0" borderId="0" xfId="0" applyFont="1"/>
    <xf numFmtId="0" fontId="14" fillId="0" borderId="0" xfId="0" applyFont="1"/>
    <xf numFmtId="0" fontId="0" fillId="0" borderId="18" xfId="0" applyBorder="1"/>
    <xf numFmtId="0" fontId="11" fillId="0" borderId="5" xfId="0" applyFont="1" applyBorder="1" applyAlignment="1">
      <alignment horizontal="center" wrapText="1"/>
    </xf>
    <xf numFmtId="0" fontId="11" fillId="0" borderId="5" xfId="0" applyFont="1" applyBorder="1"/>
    <xf numFmtId="0" fontId="11" fillId="0" borderId="0" xfId="0" applyFont="1"/>
    <xf numFmtId="0" fontId="0" fillId="0" borderId="5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0" fillId="0" borderId="0" xfId="0" applyNumberFormat="1"/>
    <xf numFmtId="0" fontId="0" fillId="0" borderId="5" xfId="0" applyBorder="1"/>
    <xf numFmtId="0" fontId="0" fillId="0" borderId="5" xfId="0" applyBorder="1" applyAlignment="1">
      <alignment wrapText="1"/>
    </xf>
    <xf numFmtId="164" fontId="0" fillId="0" borderId="5" xfId="0" applyNumberFormat="1" applyBorder="1"/>
    <xf numFmtId="0" fontId="13" fillId="0" borderId="0" xfId="0" applyFont="1"/>
    <xf numFmtId="0" fontId="11" fillId="0" borderId="18" xfId="0" applyFont="1" applyBorder="1"/>
    <xf numFmtId="0" fontId="11" fillId="0" borderId="20" xfId="0" applyFont="1" applyBorder="1"/>
    <xf numFmtId="0" fontId="11" fillId="0" borderId="5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164" fontId="0" fillId="0" borderId="5" xfId="0" applyNumberFormat="1" applyFill="1" applyBorder="1"/>
    <xf numFmtId="0" fontId="10" fillId="0" borderId="19" xfId="0" applyFont="1" applyBorder="1"/>
    <xf numFmtId="0" fontId="10" fillId="0" borderId="20" xfId="0" applyFont="1" applyBorder="1"/>
    <xf numFmtId="0" fontId="13" fillId="0" borderId="21" xfId="0" applyFont="1" applyBorder="1"/>
    <xf numFmtId="164" fontId="10" fillId="0" borderId="5" xfId="0" applyNumberFormat="1" applyFont="1" applyBorder="1"/>
    <xf numFmtId="164" fontId="13" fillId="4" borderId="1" xfId="0" applyNumberFormat="1" applyFont="1" applyFill="1" applyBorder="1" applyAlignment="1" applyProtection="1"/>
    <xf numFmtId="0" fontId="0" fillId="0" borderId="20" xfId="0" applyBorder="1" applyAlignment="1">
      <alignment wrapText="1"/>
    </xf>
    <xf numFmtId="0" fontId="11" fillId="0" borderId="20" xfId="0" applyFont="1" applyBorder="1" applyAlignment="1">
      <alignment wrapText="1"/>
    </xf>
    <xf numFmtId="0" fontId="0" fillId="0" borderId="0" xfId="0" applyFont="1"/>
    <xf numFmtId="0" fontId="38" fillId="0" borderId="0" xfId="0" applyFont="1"/>
    <xf numFmtId="0" fontId="40" fillId="0" borderId="0" xfId="0" applyFont="1"/>
    <xf numFmtId="0" fontId="0" fillId="0" borderId="22" xfId="0" applyBorder="1" applyAlignment="1">
      <alignment horizontal="center"/>
    </xf>
    <xf numFmtId="0" fontId="0" fillId="0" borderId="23" xfId="0" applyBorder="1"/>
    <xf numFmtId="0" fontId="11" fillId="0" borderId="22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24" xfId="0" applyBorder="1"/>
    <xf numFmtId="0" fontId="11" fillId="0" borderId="25" xfId="0" applyFont="1" applyBorder="1" applyAlignment="1">
      <alignment horizontal="center" wrapText="1"/>
    </xf>
    <xf numFmtId="0" fontId="11" fillId="0" borderId="25" xfId="0" applyFont="1" applyBorder="1"/>
    <xf numFmtId="0" fontId="11" fillId="0" borderId="24" xfId="0" applyFont="1" applyBorder="1"/>
    <xf numFmtId="0" fontId="10" fillId="0" borderId="5" xfId="0" applyFont="1" applyBorder="1"/>
    <xf numFmtId="0" fontId="13" fillId="0" borderId="5" xfId="0" applyFont="1" applyBorder="1"/>
    <xf numFmtId="0" fontId="21" fillId="0" borderId="16" xfId="4" applyFont="1" applyFill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top" wrapText="1"/>
    </xf>
    <xf numFmtId="0" fontId="12" fillId="0" borderId="8" xfId="4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right"/>
    </xf>
    <xf numFmtId="0" fontId="3" fillId="0" borderId="0" xfId="4" applyFont="1" applyBorder="1" applyAlignment="1"/>
    <xf numFmtId="0" fontId="0" fillId="0" borderId="0" xfId="0" applyBorder="1" applyAlignment="1"/>
    <xf numFmtId="0" fontId="14" fillId="0" borderId="0" xfId="5" applyFont="1" applyBorder="1" applyAlignment="1" applyProtection="1">
      <alignment horizontal="center" vertical="top"/>
    </xf>
    <xf numFmtId="0" fontId="26" fillId="0" borderId="0" xfId="0" applyFont="1" applyBorder="1"/>
    <xf numFmtId="0" fontId="3" fillId="0" borderId="0" xfId="4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5" xfId="0" applyNumberFormat="1" applyBorder="1"/>
    <xf numFmtId="2" fontId="10" fillId="0" borderId="5" xfId="0" applyNumberFormat="1" applyFont="1" applyBorder="1"/>
    <xf numFmtId="2" fontId="0" fillId="0" borderId="5" xfId="0" applyNumberFormat="1" applyBorder="1" applyAlignment="1">
      <alignment wrapText="1"/>
    </xf>
    <xf numFmtId="2" fontId="0" fillId="0" borderId="5" xfId="0" applyNumberFormat="1" applyFill="1" applyBorder="1" applyAlignment="1">
      <alignment wrapText="1"/>
    </xf>
    <xf numFmtId="2" fontId="0" fillId="0" borderId="20" xfId="0" applyNumberFormat="1" applyBorder="1"/>
    <xf numFmtId="2" fontId="10" fillId="3" borderId="7" xfId="4" applyNumberFormat="1" applyFont="1" applyFill="1" applyBorder="1" applyAlignment="1">
      <alignment horizontal="right" vertical="center" wrapText="1"/>
    </xf>
    <xf numFmtId="2" fontId="10" fillId="3" borderId="1" xfId="4" applyNumberFormat="1" applyFont="1" applyFill="1" applyBorder="1" applyAlignment="1">
      <alignment horizontal="right" vertical="center" wrapText="1"/>
    </xf>
    <xf numFmtId="2" fontId="1" fillId="3" borderId="7" xfId="4" applyNumberFormat="1" applyFont="1" applyFill="1" applyBorder="1" applyAlignment="1">
      <alignment horizontal="right" vertical="center" wrapText="1"/>
    </xf>
    <xf numFmtId="2" fontId="1" fillId="3" borderId="2" xfId="4" applyNumberFormat="1" applyFont="1" applyFill="1" applyBorder="1" applyAlignment="1">
      <alignment horizontal="right" vertical="center" wrapText="1"/>
    </xf>
    <xf numFmtId="2" fontId="1" fillId="3" borderId="12" xfId="4" applyNumberFormat="1" applyFont="1" applyFill="1" applyBorder="1" applyAlignment="1">
      <alignment horizontal="right" vertical="center" wrapText="1"/>
    </xf>
    <xf numFmtId="2" fontId="3" fillId="3" borderId="7" xfId="4" applyNumberFormat="1" applyFont="1" applyFill="1" applyBorder="1" applyAlignment="1">
      <alignment horizontal="right" vertical="center" wrapText="1"/>
    </xf>
    <xf numFmtId="2" fontId="3" fillId="3" borderId="1" xfId="4" applyNumberFormat="1" applyFont="1" applyFill="1" applyBorder="1" applyAlignment="1">
      <alignment horizontal="right" vertical="center" wrapText="1"/>
    </xf>
    <xf numFmtId="2" fontId="3" fillId="0" borderId="16" xfId="4" applyNumberFormat="1" applyFont="1" applyBorder="1" applyAlignment="1" applyProtection="1">
      <alignment horizontal="right" vertical="center" wrapText="1"/>
    </xf>
    <xf numFmtId="2" fontId="3" fillId="0" borderId="1" xfId="4" applyNumberFormat="1" applyFont="1" applyBorder="1" applyAlignment="1" applyProtection="1">
      <alignment horizontal="right" vertical="center" wrapText="1"/>
    </xf>
    <xf numFmtId="2" fontId="3" fillId="0" borderId="7" xfId="4" applyNumberFormat="1" applyFont="1" applyBorder="1" applyAlignment="1" applyProtection="1">
      <alignment horizontal="right" vertical="center" wrapText="1"/>
    </xf>
    <xf numFmtId="2" fontId="10" fillId="3" borderId="16" xfId="4" applyNumberFormat="1" applyFont="1" applyFill="1" applyBorder="1" applyAlignment="1">
      <alignment horizontal="right" vertical="center" wrapText="1"/>
    </xf>
    <xf numFmtId="2" fontId="10" fillId="3" borderId="3" xfId="4" applyNumberFormat="1" applyFont="1" applyFill="1" applyBorder="1" applyAlignment="1">
      <alignment horizontal="right" vertical="center" wrapText="1"/>
    </xf>
    <xf numFmtId="2" fontId="3" fillId="3" borderId="12" xfId="4" applyNumberFormat="1" applyFont="1" applyFill="1" applyBorder="1" applyAlignment="1">
      <alignment horizontal="right" vertical="center" wrapText="1"/>
    </xf>
    <xf numFmtId="2" fontId="3" fillId="3" borderId="14" xfId="4" applyNumberFormat="1" applyFont="1" applyFill="1" applyBorder="1" applyAlignment="1">
      <alignment horizontal="right" vertical="center" wrapText="1"/>
    </xf>
    <xf numFmtId="2" fontId="3" fillId="3" borderId="17" xfId="4" applyNumberFormat="1" applyFont="1" applyFill="1" applyBorder="1" applyAlignment="1">
      <alignment horizontal="right" vertical="center" wrapText="1"/>
    </xf>
    <xf numFmtId="2" fontId="3" fillId="3" borderId="10" xfId="4" applyNumberFormat="1" applyFont="1" applyFill="1" applyBorder="1" applyAlignment="1">
      <alignment horizontal="right" vertical="center" wrapText="1"/>
    </xf>
    <xf numFmtId="2" fontId="3" fillId="0" borderId="14" xfId="4" applyNumberFormat="1" applyFont="1" applyBorder="1" applyAlignment="1" applyProtection="1">
      <alignment horizontal="right" vertical="center" wrapText="1"/>
    </xf>
    <xf numFmtId="2" fontId="3" fillId="3" borderId="16" xfId="4" applyNumberFormat="1" applyFont="1" applyFill="1" applyBorder="1" applyAlignment="1">
      <alignment horizontal="right" vertical="center" wrapText="1"/>
    </xf>
    <xf numFmtId="2" fontId="3" fillId="3" borderId="15" xfId="4" applyNumberFormat="1" applyFont="1" applyFill="1" applyBorder="1" applyAlignment="1">
      <alignment horizontal="right" vertical="center" wrapText="1"/>
    </xf>
    <xf numFmtId="2" fontId="3" fillId="3" borderId="3" xfId="4" applyNumberFormat="1" applyFont="1" applyFill="1" applyBorder="1" applyAlignment="1">
      <alignment horizontal="right" vertical="center" wrapText="1"/>
    </xf>
    <xf numFmtId="2" fontId="3" fillId="3" borderId="8" xfId="4" applyNumberFormat="1" applyFont="1" applyFill="1" applyBorder="1" applyAlignment="1">
      <alignment horizontal="right" vertical="center" wrapText="1"/>
    </xf>
    <xf numFmtId="2" fontId="3" fillId="0" borderId="7" xfId="4" applyNumberFormat="1" applyFont="1" applyBorder="1" applyAlignment="1">
      <alignment horizontal="right" vertical="center" wrapText="1"/>
    </xf>
    <xf numFmtId="2" fontId="3" fillId="3" borderId="13" xfId="4" applyNumberFormat="1" applyFont="1" applyFill="1" applyBorder="1" applyAlignment="1">
      <alignment horizontal="right" vertical="center" wrapText="1"/>
    </xf>
    <xf numFmtId="2" fontId="3" fillId="3" borderId="2" xfId="4" applyNumberFormat="1" applyFont="1" applyFill="1" applyBorder="1" applyAlignment="1">
      <alignment horizontal="right" vertical="center" wrapText="1"/>
    </xf>
    <xf numFmtId="2" fontId="3" fillId="0" borderId="16" xfId="4" applyNumberFormat="1" applyFont="1" applyBorder="1" applyAlignment="1">
      <alignment horizontal="right" vertical="center" wrapText="1"/>
    </xf>
    <xf numFmtId="2" fontId="3" fillId="0" borderId="14" xfId="4" applyNumberFormat="1" applyFont="1" applyBorder="1" applyAlignment="1">
      <alignment horizontal="right" vertical="center" wrapText="1"/>
    </xf>
    <xf numFmtId="2" fontId="3" fillId="0" borderId="12" xfId="4" applyNumberFormat="1" applyFont="1" applyBorder="1" applyAlignment="1">
      <alignment horizontal="right" vertical="center" wrapText="1"/>
    </xf>
    <xf numFmtId="2" fontId="3" fillId="3" borderId="7" xfId="4" applyNumberFormat="1" applyFont="1" applyFill="1" applyBorder="1" applyAlignment="1">
      <alignment horizontal="right" vertical="center"/>
    </xf>
    <xf numFmtId="2" fontId="3" fillId="3" borderId="8" xfId="4" applyNumberFormat="1" applyFont="1" applyFill="1" applyBorder="1" applyAlignment="1">
      <alignment horizontal="right" vertical="center"/>
    </xf>
    <xf numFmtId="2" fontId="3" fillId="3" borderId="1" xfId="4" applyNumberFormat="1" applyFont="1" applyFill="1" applyBorder="1" applyAlignment="1">
      <alignment horizontal="right" vertical="center"/>
    </xf>
    <xf numFmtId="2" fontId="3" fillId="0" borderId="3" xfId="4" applyNumberFormat="1" applyFont="1" applyBorder="1" applyAlignment="1" applyProtection="1">
      <alignment horizontal="right" vertical="center" wrapText="1"/>
    </xf>
    <xf numFmtId="2" fontId="3" fillId="0" borderId="1" xfId="4" applyNumberFormat="1" applyFont="1" applyBorder="1" applyAlignment="1">
      <alignment horizontal="right" vertical="center" wrapText="1"/>
    </xf>
    <xf numFmtId="2" fontId="3" fillId="0" borderId="3" xfId="4" applyNumberFormat="1" applyFont="1" applyBorder="1" applyAlignment="1">
      <alignment horizontal="right" vertical="center" wrapText="1"/>
    </xf>
    <xf numFmtId="2" fontId="3" fillId="0" borderId="10" xfId="4" applyNumberFormat="1" applyFont="1" applyBorder="1" applyAlignment="1">
      <alignment horizontal="right" vertical="center" wrapText="1"/>
    </xf>
    <xf numFmtId="2" fontId="3" fillId="0" borderId="10" xfId="4" applyNumberFormat="1" applyFont="1" applyBorder="1" applyAlignment="1" applyProtection="1">
      <alignment horizontal="right" vertical="center" wrapText="1"/>
    </xf>
    <xf numFmtId="2" fontId="3" fillId="0" borderId="2" xfId="4" applyNumberFormat="1" applyFont="1" applyBorder="1" applyAlignment="1">
      <alignment horizontal="right" vertical="center" wrapText="1"/>
    </xf>
    <xf numFmtId="2" fontId="1" fillId="3" borderId="8" xfId="4" applyNumberFormat="1" applyFont="1" applyFill="1" applyBorder="1" applyAlignment="1">
      <alignment horizontal="right" vertical="center" wrapText="1"/>
    </xf>
    <xf numFmtId="2" fontId="1" fillId="3" borderId="1" xfId="4" applyNumberFormat="1" applyFont="1" applyFill="1" applyBorder="1" applyAlignment="1">
      <alignment horizontal="right" vertical="center" wrapText="1"/>
    </xf>
    <xf numFmtId="2" fontId="3" fillId="0" borderId="12" xfId="4" applyNumberFormat="1" applyFont="1" applyBorder="1" applyAlignment="1" applyProtection="1">
      <alignment horizontal="right" vertical="center" wrapText="1"/>
    </xf>
    <xf numFmtId="2" fontId="3" fillId="3" borderId="7" xfId="4" applyNumberFormat="1" applyFont="1" applyFill="1" applyBorder="1" applyAlignment="1" applyProtection="1">
      <alignment horizontal="right" vertical="center" wrapText="1"/>
    </xf>
    <xf numFmtId="2" fontId="3" fillId="3" borderId="6" xfId="4" applyNumberFormat="1" applyFont="1" applyFill="1" applyBorder="1" applyAlignment="1">
      <alignment horizontal="right" vertical="center" wrapText="1"/>
    </xf>
    <xf numFmtId="2" fontId="1" fillId="3" borderId="6" xfId="4" applyNumberFormat="1" applyFont="1" applyFill="1" applyBorder="1" applyAlignment="1">
      <alignment horizontal="right" vertical="center" wrapText="1"/>
    </xf>
    <xf numFmtId="2" fontId="3" fillId="3" borderId="4" xfId="4" applyNumberFormat="1" applyFont="1" applyFill="1" applyBorder="1" applyAlignment="1">
      <alignment horizontal="right" vertical="center" wrapText="1"/>
    </xf>
    <xf numFmtId="2" fontId="3" fillId="0" borderId="2" xfId="4" applyNumberFormat="1" applyFont="1" applyBorder="1" applyAlignment="1" applyProtection="1">
      <alignment horizontal="right" vertical="center" wrapText="1"/>
    </xf>
    <xf numFmtId="2" fontId="3" fillId="3" borderId="9" xfId="4" applyNumberFormat="1" applyFont="1" applyFill="1" applyBorder="1" applyAlignment="1">
      <alignment horizontal="right" vertical="center" wrapText="1"/>
    </xf>
    <xf numFmtId="2" fontId="1" fillId="3" borderId="7" xfId="4" applyNumberFormat="1" applyFont="1" applyFill="1" applyBorder="1" applyAlignment="1">
      <alignment horizontal="right" vertical="center"/>
    </xf>
    <xf numFmtId="2" fontId="1" fillId="3" borderId="8" xfId="4" applyNumberFormat="1" applyFont="1" applyFill="1" applyBorder="1" applyAlignment="1">
      <alignment horizontal="right" vertical="center"/>
    </xf>
    <xf numFmtId="2" fontId="1" fillId="3" borderId="1" xfId="4" applyNumberFormat="1" applyFont="1" applyFill="1" applyBorder="1" applyAlignment="1">
      <alignment horizontal="right" vertical="center"/>
    </xf>
    <xf numFmtId="1" fontId="12" fillId="0" borderId="7" xfId="4" applyNumberFormat="1" applyFont="1" applyFill="1" applyBorder="1" applyAlignment="1">
      <alignment horizontal="center" vertical="top" wrapText="1"/>
    </xf>
    <xf numFmtId="1" fontId="12" fillId="0" borderId="8" xfId="4" applyNumberFormat="1" applyFont="1" applyFill="1" applyBorder="1" applyAlignment="1">
      <alignment horizontal="center" vertical="top" wrapText="1"/>
    </xf>
    <xf numFmtId="1" fontId="12" fillId="0" borderId="1" xfId="4" applyNumberFormat="1" applyFont="1" applyFill="1" applyBorder="1" applyAlignment="1">
      <alignment horizontal="center" vertical="top" wrapText="1"/>
    </xf>
    <xf numFmtId="1" fontId="12" fillId="0" borderId="6" xfId="4" applyNumberFormat="1" applyFont="1" applyFill="1" applyBorder="1" applyAlignment="1">
      <alignment horizontal="center" vertical="top" wrapText="1"/>
    </xf>
    <xf numFmtId="2" fontId="0" fillId="0" borderId="5" xfId="0" applyNumberFormat="1" applyFill="1" applyBorder="1"/>
    <xf numFmtId="2" fontId="0" fillId="0" borderId="21" xfId="0" applyNumberFormat="1" applyBorder="1"/>
    <xf numFmtId="2" fontId="10" fillId="4" borderId="5" xfId="0" applyNumberFormat="1" applyFont="1" applyFill="1" applyBorder="1"/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164" fontId="10" fillId="0" borderId="4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5" fillId="0" borderId="11" xfId="3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4" fillId="0" borderId="9" xfId="4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36" fillId="0" borderId="0" xfId="4" applyFont="1" applyBorder="1" applyAlignment="1">
      <alignment horizontal="center" vertical="top"/>
    </xf>
    <xf numFmtId="164" fontId="31" fillId="0" borderId="14" xfId="4" applyNumberFormat="1" applyFont="1" applyBorder="1" applyAlignment="1" applyProtection="1">
      <alignment horizontal="center" vertical="center" wrapText="1"/>
    </xf>
    <xf numFmtId="0" fontId="32" fillId="0" borderId="16" xfId="0" applyFont="1" applyBorder="1" applyAlignment="1">
      <alignment wrapText="1"/>
    </xf>
    <xf numFmtId="49" fontId="20" fillId="0" borderId="8" xfId="4" applyNumberFormat="1" applyFont="1" applyBorder="1" applyAlignment="1" applyProtection="1">
      <alignment horizontal="center" vertical="center"/>
    </xf>
    <xf numFmtId="49" fontId="20" fillId="0" borderId="6" xfId="4" applyNumberFormat="1" applyFont="1" applyBorder="1" applyAlignment="1" applyProtection="1">
      <alignment horizontal="center" vertical="center"/>
    </xf>
    <xf numFmtId="49" fontId="20" fillId="0" borderId="7" xfId="4" applyNumberFormat="1" applyFont="1" applyBorder="1" applyAlignment="1" applyProtection="1">
      <alignment horizontal="center" vertical="center"/>
    </xf>
    <xf numFmtId="0" fontId="12" fillId="0" borderId="8" xfId="4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14" fillId="0" borderId="8" xfId="4" applyFont="1" applyFill="1" applyBorder="1" applyAlignment="1">
      <alignment horizontal="center" vertical="top"/>
    </xf>
    <xf numFmtId="0" fontId="26" fillId="0" borderId="6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12" fillId="0" borderId="8" xfId="4" applyFont="1" applyFill="1" applyBorder="1" applyAlignment="1">
      <alignment horizontal="center" vertical="top" wrapText="1"/>
    </xf>
    <xf numFmtId="164" fontId="31" fillId="0" borderId="10" xfId="4" applyNumberFormat="1" applyFont="1" applyBorder="1" applyAlignment="1" applyProtection="1">
      <alignment horizontal="center" vertical="center" wrapText="1"/>
    </xf>
    <xf numFmtId="0" fontId="32" fillId="0" borderId="3" xfId="0" applyFont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49" fontId="31" fillId="0" borderId="13" xfId="4" applyNumberFormat="1" applyFont="1" applyBorder="1" applyAlignment="1" applyProtection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1" fillId="0" borderId="10" xfId="4" applyFont="1" applyBorder="1" applyAlignment="1" applyProtection="1">
      <alignment horizontal="center" vertical="center"/>
    </xf>
    <xf numFmtId="0" fontId="32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3" fillId="0" borderId="0" xfId="4" applyFont="1" applyBorder="1" applyAlignment="1"/>
    <xf numFmtId="0" fontId="0" fillId="0" borderId="0" xfId="0" applyBorder="1" applyAlignment="1"/>
    <xf numFmtId="0" fontId="24" fillId="0" borderId="4" xfId="5" applyFont="1" applyBorder="1" applyAlignment="1" applyProtection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4" fillId="0" borderId="0" xfId="5" applyFont="1" applyBorder="1" applyAlignment="1" applyProtection="1">
      <alignment horizontal="center" vertical="top"/>
    </xf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0" fontId="28" fillId="0" borderId="0" xfId="4" applyFont="1" applyBorder="1" applyAlignment="1" applyProtection="1">
      <alignment horizontal="center" vertical="center" wrapText="1"/>
    </xf>
    <xf numFmtId="0" fontId="3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2" fillId="0" borderId="0" xfId="4" applyFont="1" applyAlignment="1">
      <alignment horizontal="left"/>
    </xf>
    <xf numFmtId="0" fontId="0" fillId="0" borderId="18" xfId="0" applyBorder="1" applyAlignment="1">
      <alignment horizontal="center"/>
    </xf>
    <xf numFmtId="0" fontId="14" fillId="0" borderId="0" xfId="4" applyFont="1" applyBorder="1" applyAlignment="1" applyProtection="1">
      <alignment horizontal="center" vertical="center" wrapText="1"/>
    </xf>
  </cellXfs>
  <cellStyles count="6">
    <cellStyle name="Followed Hyperlink" xfId="1"/>
    <cellStyle name="Hyperlink" xfId="2"/>
    <cellStyle name="Įprastas" xfId="0" builtinId="0"/>
    <cellStyle name="Normal_biudz uz 2001 atskaitomybe3" xfId="4"/>
    <cellStyle name="Normal_Sheet1" xfId="3"/>
    <cellStyle name="Normal_TRECFORMantras200133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D21" sqref="D21"/>
    </sheetView>
  </sheetViews>
  <sheetFormatPr defaultRowHeight="12.75"/>
  <cols>
    <col min="1" max="1" width="6.1640625" customWidth="1"/>
    <col min="2" max="2" width="13.33203125" customWidth="1"/>
    <col min="3" max="3" width="12.1640625" customWidth="1"/>
    <col min="4" max="4" width="10.6640625" style="296" customWidth="1"/>
  </cols>
  <sheetData>
    <row r="1" spans="2:7">
      <c r="F1" t="s">
        <v>291</v>
      </c>
    </row>
    <row r="2" spans="2:7">
      <c r="F2" t="s">
        <v>292</v>
      </c>
    </row>
    <row r="3" spans="2:7">
      <c r="F3" t="s">
        <v>293</v>
      </c>
    </row>
    <row r="4" spans="2:7">
      <c r="F4" t="s">
        <v>294</v>
      </c>
    </row>
    <row r="6" spans="2:7" s="291" customFormat="1">
      <c r="B6" s="291" t="s">
        <v>295</v>
      </c>
      <c r="D6" s="306"/>
    </row>
    <row r="8" spans="2:7">
      <c r="F8" t="s">
        <v>296</v>
      </c>
    </row>
    <row r="9" spans="2:7">
      <c r="F9" t="s">
        <v>297</v>
      </c>
    </row>
    <row r="10" spans="2:7">
      <c r="F10" t="s">
        <v>371</v>
      </c>
    </row>
    <row r="12" spans="2:7">
      <c r="B12" s="293"/>
      <c r="C12" s="293"/>
      <c r="D12" s="307" t="s">
        <v>160</v>
      </c>
      <c r="E12" s="293"/>
      <c r="F12" s="293"/>
      <c r="G12" s="293"/>
    </row>
    <row r="13" spans="2:7" s="292" customFormat="1" ht="12">
      <c r="C13" s="292" t="s">
        <v>298</v>
      </c>
      <c r="D13" s="296"/>
    </row>
    <row r="15" spans="2:7">
      <c r="B15" s="293"/>
      <c r="C15" s="293" t="s">
        <v>300</v>
      </c>
      <c r="D15" s="307"/>
      <c r="E15" s="293"/>
      <c r="F15" s="293"/>
      <c r="G15" s="293"/>
    </row>
    <row r="16" spans="2:7" s="292" customFormat="1" ht="12">
      <c r="C16" s="292" t="s">
        <v>299</v>
      </c>
      <c r="D16" s="296"/>
    </row>
    <row r="18" spans="1:9" s="296" customFormat="1" ht="60">
      <c r="A18" s="294" t="s">
        <v>206</v>
      </c>
      <c r="B18" s="295" t="s">
        <v>205</v>
      </c>
      <c r="C18" s="295" t="s">
        <v>303</v>
      </c>
      <c r="D18" s="294" t="s">
        <v>301</v>
      </c>
      <c r="E18" s="298" t="s">
        <v>6</v>
      </c>
      <c r="F18" s="298" t="s">
        <v>7</v>
      </c>
      <c r="G18" s="298" t="s">
        <v>8</v>
      </c>
      <c r="H18" s="298" t="s">
        <v>9</v>
      </c>
      <c r="I18" s="294" t="s">
        <v>302</v>
      </c>
    </row>
    <row r="19" spans="1:9">
      <c r="A19" s="297">
        <v>1</v>
      </c>
      <c r="B19" s="297">
        <v>2</v>
      </c>
      <c r="C19" s="297">
        <v>3</v>
      </c>
      <c r="D19" s="298">
        <v>4</v>
      </c>
      <c r="E19" s="297">
        <v>5</v>
      </c>
      <c r="F19" s="297">
        <v>6</v>
      </c>
      <c r="G19" s="297">
        <v>7</v>
      </c>
      <c r="H19" s="297">
        <v>8</v>
      </c>
      <c r="I19" s="297">
        <v>9</v>
      </c>
    </row>
    <row r="20" spans="1:9">
      <c r="A20" s="299" t="s">
        <v>370</v>
      </c>
      <c r="B20" s="300"/>
      <c r="C20" s="300"/>
      <c r="D20" s="308"/>
      <c r="E20" s="300"/>
      <c r="F20" s="300"/>
      <c r="G20" s="300"/>
      <c r="H20" s="300"/>
      <c r="I20" s="301"/>
    </row>
    <row r="21" spans="1:9" ht="25.5">
      <c r="A21" s="303" t="s">
        <v>389</v>
      </c>
      <c r="B21" s="304" t="s">
        <v>318</v>
      </c>
      <c r="C21" s="304" t="s">
        <v>319</v>
      </c>
      <c r="D21" s="309" t="s">
        <v>320</v>
      </c>
      <c r="E21" s="347"/>
      <c r="F21" s="347">
        <v>200</v>
      </c>
      <c r="G21" s="347">
        <v>600</v>
      </c>
      <c r="H21" s="347">
        <v>600</v>
      </c>
      <c r="I21" s="347">
        <f t="shared" ref="I21:I23" si="0">SUM(E21:H21)</f>
        <v>1400</v>
      </c>
    </row>
    <row r="22" spans="1:9" ht="25.5">
      <c r="A22" s="303" t="s">
        <v>390</v>
      </c>
      <c r="B22" s="304" t="s">
        <v>321</v>
      </c>
      <c r="C22" s="304" t="s">
        <v>319</v>
      </c>
      <c r="D22" s="309" t="s">
        <v>322</v>
      </c>
      <c r="E22" s="347"/>
      <c r="F22" s="347">
        <v>50</v>
      </c>
      <c r="G22" s="347">
        <v>150</v>
      </c>
      <c r="H22" s="347">
        <v>150</v>
      </c>
      <c r="I22" s="347">
        <f t="shared" si="0"/>
        <v>350</v>
      </c>
    </row>
    <row r="23" spans="1:9" ht="38.25">
      <c r="A23" s="303" t="s">
        <v>391</v>
      </c>
      <c r="B23" s="310" t="s">
        <v>366</v>
      </c>
      <c r="C23" s="310" t="s">
        <v>367</v>
      </c>
      <c r="D23" s="311" t="s">
        <v>368</v>
      </c>
      <c r="E23" s="347"/>
      <c r="F23" s="404">
        <v>1000</v>
      </c>
      <c r="G23" s="347"/>
      <c r="H23" s="347"/>
      <c r="I23" s="347">
        <f t="shared" si="0"/>
        <v>1000</v>
      </c>
    </row>
    <row r="24" spans="1:9" ht="127.5">
      <c r="A24" s="303" t="s">
        <v>392</v>
      </c>
      <c r="B24" s="304" t="s">
        <v>310</v>
      </c>
      <c r="C24" s="304" t="s">
        <v>311</v>
      </c>
      <c r="D24" s="309" t="s">
        <v>312</v>
      </c>
      <c r="E24" s="347"/>
      <c r="F24" s="347">
        <v>200</v>
      </c>
      <c r="G24" s="347"/>
      <c r="H24" s="347">
        <v>550</v>
      </c>
      <c r="I24" s="347">
        <f t="shared" ref="I24" si="1">SUM(E24:H24)</f>
        <v>750</v>
      </c>
    </row>
    <row r="25" spans="1:9" ht="89.25">
      <c r="A25" s="303" t="s">
        <v>393</v>
      </c>
      <c r="B25" s="303" t="s">
        <v>304</v>
      </c>
      <c r="C25" s="304" t="s">
        <v>305</v>
      </c>
      <c r="D25" s="309" t="s">
        <v>306</v>
      </c>
      <c r="E25" s="347"/>
      <c r="F25" s="347">
        <v>20000</v>
      </c>
      <c r="G25" s="347"/>
      <c r="H25" s="347"/>
      <c r="I25" s="347">
        <f t="shared" ref="I25:I36" si="2">SUM(E25:H25)</f>
        <v>20000</v>
      </c>
    </row>
    <row r="26" spans="1:9" ht="36">
      <c r="A26" s="303" t="s">
        <v>394</v>
      </c>
      <c r="B26" s="303" t="s">
        <v>307</v>
      </c>
      <c r="C26" s="304" t="s">
        <v>308</v>
      </c>
      <c r="D26" s="309" t="s">
        <v>309</v>
      </c>
      <c r="E26" s="347"/>
      <c r="F26" s="347"/>
      <c r="G26" s="347"/>
      <c r="H26" s="347">
        <v>50</v>
      </c>
      <c r="I26" s="347">
        <f t="shared" si="2"/>
        <v>50</v>
      </c>
    </row>
    <row r="27" spans="1:9" ht="409.6">
      <c r="A27" s="303" t="s">
        <v>395</v>
      </c>
      <c r="B27" s="303" t="s">
        <v>313</v>
      </c>
      <c r="C27" s="303" t="s">
        <v>369</v>
      </c>
      <c r="D27" s="295" t="s">
        <v>314</v>
      </c>
      <c r="E27" s="347"/>
      <c r="F27" s="347"/>
      <c r="G27" s="347"/>
      <c r="H27" s="347">
        <v>100</v>
      </c>
      <c r="I27" s="347">
        <f t="shared" si="2"/>
        <v>100</v>
      </c>
    </row>
    <row r="28" spans="1:9" ht="38.25">
      <c r="A28" s="303" t="s">
        <v>396</v>
      </c>
      <c r="B28" s="304" t="s">
        <v>315</v>
      </c>
      <c r="C28" s="304" t="s">
        <v>316</v>
      </c>
      <c r="D28" s="295" t="s">
        <v>317</v>
      </c>
      <c r="E28" s="347"/>
      <c r="F28" s="347">
        <v>151</v>
      </c>
      <c r="G28" s="347"/>
      <c r="H28" s="347">
        <v>151</v>
      </c>
      <c r="I28" s="347">
        <f t="shared" si="2"/>
        <v>302</v>
      </c>
    </row>
    <row r="29" spans="1:9" ht="36">
      <c r="A29" s="303" t="s">
        <v>397</v>
      </c>
      <c r="B29" s="304" t="s">
        <v>323</v>
      </c>
      <c r="C29" s="304" t="s">
        <v>324</v>
      </c>
      <c r="D29" s="309" t="s">
        <v>325</v>
      </c>
      <c r="E29" s="347"/>
      <c r="F29" s="347">
        <v>150</v>
      </c>
      <c r="G29" s="347"/>
      <c r="H29" s="347">
        <v>150</v>
      </c>
      <c r="I29" s="347">
        <f t="shared" si="2"/>
        <v>300</v>
      </c>
    </row>
    <row r="30" spans="1:9" ht="63.75">
      <c r="A30" s="303" t="s">
        <v>398</v>
      </c>
      <c r="B30" s="304" t="s">
        <v>326</v>
      </c>
      <c r="C30" s="304" t="s">
        <v>327</v>
      </c>
      <c r="D30" s="309" t="s">
        <v>328</v>
      </c>
      <c r="E30" s="347"/>
      <c r="F30" s="347"/>
      <c r="G30" s="347"/>
      <c r="H30" s="347">
        <v>500</v>
      </c>
      <c r="I30" s="347">
        <f t="shared" si="2"/>
        <v>500</v>
      </c>
    </row>
    <row r="31" spans="1:9" ht="38.25">
      <c r="A31" s="303" t="s">
        <v>399</v>
      </c>
      <c r="B31" s="304" t="s">
        <v>329</v>
      </c>
      <c r="C31" s="304" t="s">
        <v>330</v>
      </c>
      <c r="D31" s="309" t="s">
        <v>331</v>
      </c>
      <c r="E31" s="347"/>
      <c r="F31" s="347"/>
      <c r="G31" s="347">
        <v>400</v>
      </c>
      <c r="H31" s="347"/>
      <c r="I31" s="347">
        <f t="shared" si="2"/>
        <v>400</v>
      </c>
    </row>
    <row r="32" spans="1:9" ht="51">
      <c r="A32" s="303" t="s">
        <v>400</v>
      </c>
      <c r="B32" s="304" t="s">
        <v>332</v>
      </c>
      <c r="C32" s="304" t="s">
        <v>333</v>
      </c>
      <c r="D32" s="309" t="s">
        <v>334</v>
      </c>
      <c r="E32" s="347"/>
      <c r="F32" s="347">
        <v>300</v>
      </c>
      <c r="G32" s="347">
        <v>300</v>
      </c>
      <c r="H32" s="347"/>
      <c r="I32" s="347">
        <f t="shared" si="2"/>
        <v>600</v>
      </c>
    </row>
    <row r="33" spans="1:13" ht="38.25">
      <c r="A33" s="303" t="s">
        <v>401</v>
      </c>
      <c r="B33" s="304" t="s">
        <v>343</v>
      </c>
      <c r="C33" s="304" t="s">
        <v>344</v>
      </c>
      <c r="D33" s="309" t="s">
        <v>345</v>
      </c>
      <c r="E33" s="347"/>
      <c r="F33" s="347">
        <v>200</v>
      </c>
      <c r="G33" s="347"/>
      <c r="H33" s="347"/>
      <c r="I33" s="347">
        <f t="shared" si="2"/>
        <v>200</v>
      </c>
    </row>
    <row r="34" spans="1:13" ht="38.25">
      <c r="A34" s="303" t="s">
        <v>402</v>
      </c>
      <c r="B34" s="304" t="s">
        <v>346</v>
      </c>
      <c r="C34" s="304" t="s">
        <v>347</v>
      </c>
      <c r="D34" s="309" t="s">
        <v>348</v>
      </c>
      <c r="E34" s="347"/>
      <c r="F34" s="347">
        <v>350</v>
      </c>
      <c r="G34" s="347">
        <v>300</v>
      </c>
      <c r="H34" s="347"/>
      <c r="I34" s="347">
        <f t="shared" si="2"/>
        <v>650</v>
      </c>
    </row>
    <row r="35" spans="1:13" ht="38.25">
      <c r="A35" s="303" t="s">
        <v>403</v>
      </c>
      <c r="B35" s="304" t="s">
        <v>349</v>
      </c>
      <c r="C35" s="304" t="s">
        <v>347</v>
      </c>
      <c r="D35" s="309" t="s">
        <v>350</v>
      </c>
      <c r="E35" s="347"/>
      <c r="F35" s="347">
        <v>150</v>
      </c>
      <c r="G35" s="347">
        <v>150</v>
      </c>
      <c r="H35" s="347"/>
      <c r="I35" s="347">
        <f t="shared" si="2"/>
        <v>300</v>
      </c>
    </row>
    <row r="36" spans="1:13" ht="38.25">
      <c r="A36" s="303" t="s">
        <v>404</v>
      </c>
      <c r="B36" s="304" t="s">
        <v>354</v>
      </c>
      <c r="C36" s="304" t="s">
        <v>355</v>
      </c>
      <c r="D36" s="309" t="s">
        <v>356</v>
      </c>
      <c r="E36" s="347"/>
      <c r="F36" s="347"/>
      <c r="G36" s="347"/>
      <c r="H36" s="347">
        <v>960</v>
      </c>
      <c r="I36" s="347">
        <f t="shared" si="2"/>
        <v>960</v>
      </c>
      <c r="J36" s="302"/>
      <c r="K36" s="302"/>
      <c r="M36" s="302"/>
    </row>
    <row r="37" spans="1:13" ht="63.75">
      <c r="A37" s="303" t="s">
        <v>405</v>
      </c>
      <c r="B37" s="304" t="s">
        <v>326</v>
      </c>
      <c r="C37" s="304" t="s">
        <v>327</v>
      </c>
      <c r="D37" s="309" t="s">
        <v>328</v>
      </c>
      <c r="E37" s="347"/>
      <c r="F37" s="347"/>
      <c r="G37" s="347"/>
      <c r="H37" s="347">
        <v>500</v>
      </c>
      <c r="I37" s="347">
        <f t="shared" ref="I37" si="3">SUM(E37:H37)</f>
        <v>500</v>
      </c>
    </row>
    <row r="38" spans="1:13" ht="409.6">
      <c r="A38" s="299"/>
      <c r="B38" s="318"/>
      <c r="C38" s="318"/>
      <c r="D38" s="319"/>
      <c r="E38" s="351"/>
      <c r="F38" s="351"/>
      <c r="G38" s="351"/>
      <c r="H38" s="351"/>
      <c r="I38" s="351"/>
      <c r="J38" s="302"/>
      <c r="K38" s="302"/>
      <c r="M38" s="302"/>
    </row>
    <row r="39" spans="1:13" ht="409.6">
      <c r="A39" s="299" t="s">
        <v>359</v>
      </c>
      <c r="B39" s="300"/>
      <c r="C39" s="300"/>
      <c r="D39" s="308"/>
      <c r="E39" s="351"/>
      <c r="F39" s="351"/>
      <c r="G39" s="351"/>
      <c r="H39" s="351"/>
      <c r="I39" s="405"/>
    </row>
    <row r="40" spans="1:13" ht="38.25">
      <c r="A40" s="303" t="s">
        <v>360</v>
      </c>
      <c r="B40" s="304" t="s">
        <v>335</v>
      </c>
      <c r="C40" s="304" t="s">
        <v>336</v>
      </c>
      <c r="D40" s="309" t="s">
        <v>337</v>
      </c>
      <c r="E40" s="347"/>
      <c r="F40" s="347">
        <v>125</v>
      </c>
      <c r="G40" s="347"/>
      <c r="H40" s="347">
        <v>125</v>
      </c>
      <c r="I40" s="347">
        <f t="shared" ref="I40:I45" si="4">SUM(E40:H40)</f>
        <v>250</v>
      </c>
    </row>
    <row r="41" spans="1:13" ht="51">
      <c r="A41" s="303" t="s">
        <v>361</v>
      </c>
      <c r="B41" s="304" t="s">
        <v>338</v>
      </c>
      <c r="C41" s="304" t="s">
        <v>336</v>
      </c>
      <c r="D41" s="309" t="s">
        <v>337</v>
      </c>
      <c r="E41" s="347"/>
      <c r="F41" s="347">
        <v>38.700000000000003</v>
      </c>
      <c r="G41" s="347"/>
      <c r="H41" s="347">
        <v>38.700000000000003</v>
      </c>
      <c r="I41" s="347">
        <f t="shared" si="4"/>
        <v>77.400000000000006</v>
      </c>
    </row>
    <row r="42" spans="1:13" ht="96">
      <c r="A42" s="303" t="s">
        <v>362</v>
      </c>
      <c r="B42" s="304" t="s">
        <v>339</v>
      </c>
      <c r="C42" s="304" t="s">
        <v>340</v>
      </c>
      <c r="D42" s="309" t="s">
        <v>341</v>
      </c>
      <c r="E42" s="347"/>
      <c r="F42" s="347">
        <v>100</v>
      </c>
      <c r="G42" s="347"/>
      <c r="H42" s="347">
        <v>100</v>
      </c>
      <c r="I42" s="347">
        <f t="shared" si="4"/>
        <v>200</v>
      </c>
    </row>
    <row r="43" spans="1:13" ht="51">
      <c r="A43" s="303" t="s">
        <v>363</v>
      </c>
      <c r="B43" s="304" t="s">
        <v>342</v>
      </c>
      <c r="C43" s="304" t="s">
        <v>336</v>
      </c>
      <c r="D43" s="309" t="s">
        <v>337</v>
      </c>
      <c r="E43" s="347"/>
      <c r="F43" s="347">
        <v>30.98</v>
      </c>
      <c r="G43" s="347"/>
      <c r="H43" s="347">
        <v>30.98</v>
      </c>
      <c r="I43" s="347">
        <f t="shared" si="4"/>
        <v>61.96</v>
      </c>
    </row>
    <row r="44" spans="1:13" ht="38.25">
      <c r="A44" s="303" t="s">
        <v>364</v>
      </c>
      <c r="B44" s="304" t="s">
        <v>351</v>
      </c>
      <c r="C44" s="304" t="s">
        <v>352</v>
      </c>
      <c r="D44" s="309" t="s">
        <v>353</v>
      </c>
      <c r="E44" s="347"/>
      <c r="F44" s="347">
        <v>100</v>
      </c>
      <c r="G44" s="347"/>
      <c r="H44" s="347"/>
      <c r="I44" s="347">
        <f t="shared" si="4"/>
        <v>100</v>
      </c>
    </row>
    <row r="45" spans="1:13" ht="38.25">
      <c r="A45" s="303" t="s">
        <v>365</v>
      </c>
      <c r="B45" s="304" t="s">
        <v>357</v>
      </c>
      <c r="C45" s="304" t="s">
        <v>358</v>
      </c>
      <c r="D45" s="309" t="s">
        <v>353</v>
      </c>
      <c r="E45" s="347"/>
      <c r="F45" s="347"/>
      <c r="G45" s="347"/>
      <c r="H45" s="347">
        <v>100</v>
      </c>
      <c r="I45" s="347">
        <f t="shared" si="4"/>
        <v>100</v>
      </c>
    </row>
    <row r="46" spans="1:13" s="291" customFormat="1" ht="409.6">
      <c r="A46" s="313"/>
      <c r="B46" s="314"/>
      <c r="C46" s="314"/>
      <c r="D46" s="315" t="s">
        <v>5</v>
      </c>
      <c r="E46" s="348">
        <f>SUM(E21:E45)</f>
        <v>0</v>
      </c>
      <c r="F46" s="348">
        <f t="shared" ref="F46:I46" si="5">SUM(F21:F45)</f>
        <v>23145.68</v>
      </c>
      <c r="G46" s="348">
        <f t="shared" si="5"/>
        <v>1900</v>
      </c>
      <c r="H46" s="348">
        <f t="shared" si="5"/>
        <v>4105.68</v>
      </c>
      <c r="I46" s="406">
        <f t="shared" si="5"/>
        <v>29151.360000000001</v>
      </c>
    </row>
    <row r="49" spans="2:9" ht="409.6">
      <c r="B49" t="s">
        <v>406</v>
      </c>
      <c r="D49" s="307"/>
      <c r="E49" s="293"/>
      <c r="H49" s="293"/>
      <c r="I49" s="293"/>
    </row>
    <row r="50" spans="2:9" ht="409.6">
      <c r="D50" s="345" t="s">
        <v>128</v>
      </c>
      <c r="H50" t="s">
        <v>377</v>
      </c>
    </row>
    <row r="52" spans="2:9" ht="409.6">
      <c r="C52" s="346" t="s">
        <v>407</v>
      </c>
    </row>
    <row r="55" spans="2:9" ht="409.6">
      <c r="B55" t="s">
        <v>408</v>
      </c>
      <c r="D55" s="307"/>
      <c r="E55" s="293"/>
      <c r="H55" s="293"/>
      <c r="I55" s="293"/>
    </row>
    <row r="56" spans="2:9" ht="409.6">
      <c r="D56" s="345" t="s">
        <v>128</v>
      </c>
      <c r="H56" t="s">
        <v>377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showZeros="0" zoomScale="85" zoomScaleNormal="85" workbookViewId="0">
      <selection activeCell="L252" sqref="L25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2.83203125" style="16" customWidth="1"/>
    <col min="7" max="7" width="49.5" customWidth="1"/>
    <col min="8" max="8" width="13.83203125" customWidth="1"/>
    <col min="9" max="9" width="14.6640625" customWidth="1"/>
    <col min="10" max="10" width="14.6640625" style="1" customWidth="1"/>
    <col min="11" max="11" width="14.6640625" customWidth="1"/>
    <col min="12" max="12" width="15" customWidth="1"/>
  </cols>
  <sheetData>
    <row r="1" spans="1:14" ht="23.25" customHeight="1">
      <c r="G1" s="2"/>
      <c r="H1" s="2"/>
      <c r="I1" s="46"/>
      <c r="J1" s="408" t="s">
        <v>146</v>
      </c>
      <c r="K1" s="409"/>
      <c r="L1" s="409"/>
      <c r="M1" s="103"/>
      <c r="N1" s="103"/>
    </row>
    <row r="2" spans="1:14" ht="23.25" customHeight="1">
      <c r="G2" s="2"/>
      <c r="H2" s="2"/>
      <c r="I2" s="46"/>
      <c r="J2" s="407" t="s">
        <v>159</v>
      </c>
      <c r="K2" s="407"/>
      <c r="L2" s="407"/>
      <c r="M2" s="103"/>
      <c r="N2" s="103"/>
    </row>
    <row r="3" spans="1:14" ht="7.5" customHeight="1">
      <c r="G3" s="2"/>
      <c r="H3" s="2"/>
      <c r="I3" s="101"/>
      <c r="J3" s="102"/>
      <c r="K3" s="102"/>
      <c r="L3" s="102"/>
      <c r="M3" s="103"/>
      <c r="N3" s="103"/>
    </row>
    <row r="4" spans="1:14" ht="6" customHeight="1">
      <c r="G4" s="2"/>
      <c r="H4" s="2"/>
      <c r="I4" s="101"/>
      <c r="J4" s="102"/>
      <c r="K4" s="102"/>
      <c r="L4" s="102"/>
    </row>
    <row r="5" spans="1:14" ht="21" customHeight="1">
      <c r="G5" s="412" t="s">
        <v>160</v>
      </c>
      <c r="H5" s="412"/>
      <c r="I5" s="412"/>
      <c r="J5" s="412"/>
      <c r="K5" s="412"/>
      <c r="L5" s="412"/>
    </row>
    <row r="6" spans="1:14">
      <c r="G6" s="413" t="s">
        <v>142</v>
      </c>
      <c r="H6" s="413"/>
      <c r="I6" s="413"/>
      <c r="J6" s="413"/>
      <c r="K6" s="413"/>
      <c r="L6" s="413"/>
    </row>
    <row r="7" spans="1:14">
      <c r="G7" s="42"/>
      <c r="H7" s="42"/>
      <c r="I7" s="42"/>
      <c r="J7" s="42"/>
      <c r="K7" s="42"/>
      <c r="L7" s="42"/>
    </row>
    <row r="8" spans="1:14">
      <c r="G8" s="74" t="s">
        <v>161</v>
      </c>
      <c r="H8" s="53" t="s">
        <v>130</v>
      </c>
      <c r="I8" s="14"/>
      <c r="J8" s="42"/>
      <c r="K8" s="42"/>
      <c r="L8" s="42"/>
    </row>
    <row r="9" spans="1:14">
      <c r="G9" s="412" t="s">
        <v>162</v>
      </c>
      <c r="H9" s="412"/>
      <c r="I9" s="412"/>
      <c r="J9" s="412"/>
      <c r="K9" s="412"/>
      <c r="L9" s="412"/>
    </row>
    <row r="10" spans="1:14">
      <c r="G10" s="413" t="s">
        <v>143</v>
      </c>
      <c r="H10" s="413"/>
      <c r="I10" s="413"/>
      <c r="J10" s="413"/>
      <c r="K10" s="413"/>
      <c r="L10" s="413"/>
    </row>
    <row r="11" spans="1:14">
      <c r="F11" s="22"/>
      <c r="G11" s="412" t="s">
        <v>163</v>
      </c>
      <c r="H11" s="412"/>
      <c r="I11" s="412"/>
      <c r="J11" s="412"/>
      <c r="K11" s="412"/>
      <c r="L11" s="412"/>
    </row>
    <row r="12" spans="1:14">
      <c r="G12" s="413" t="s">
        <v>144</v>
      </c>
      <c r="H12" s="413"/>
      <c r="I12" s="413"/>
      <c r="J12" s="413"/>
      <c r="K12" s="413"/>
      <c r="L12" s="413"/>
    </row>
    <row r="13" spans="1:14">
      <c r="G13" s="2"/>
      <c r="H13" s="2"/>
      <c r="I13" s="46"/>
      <c r="J13" s="46"/>
      <c r="K13" s="46"/>
      <c r="L13" s="46"/>
    </row>
    <row r="14" spans="1:14">
      <c r="A14" s="54" t="s">
        <v>164</v>
      </c>
      <c r="B14" s="44"/>
      <c r="C14" s="44"/>
      <c r="D14" s="44"/>
      <c r="E14" s="44"/>
      <c r="F14" s="44"/>
      <c r="G14" s="82"/>
      <c r="H14" s="83"/>
      <c r="I14" s="56"/>
      <c r="J14" s="57"/>
      <c r="K14" s="57"/>
      <c r="L14" s="57"/>
    </row>
    <row r="15" spans="1:14">
      <c r="B15" s="424"/>
      <c r="C15" s="425"/>
      <c r="D15" s="425"/>
      <c r="E15" s="425"/>
      <c r="F15" s="425"/>
      <c r="G15" s="425"/>
      <c r="H15" s="425"/>
      <c r="I15" s="425"/>
      <c r="J15" s="55" t="s">
        <v>0</v>
      </c>
      <c r="K15" s="55" t="s">
        <v>1</v>
      </c>
      <c r="L15" s="55" t="s">
        <v>2</v>
      </c>
    </row>
    <row r="16" spans="1:14">
      <c r="B16" s="422"/>
      <c r="C16" s="423"/>
      <c r="D16" s="423"/>
      <c r="E16" s="423"/>
      <c r="F16" s="423"/>
      <c r="G16" s="423"/>
      <c r="H16" s="423"/>
      <c r="I16" s="423"/>
      <c r="J16" s="4"/>
      <c r="L16" s="55" t="s">
        <v>132</v>
      </c>
      <c r="M16" s="81"/>
    </row>
    <row r="17" spans="1:12">
      <c r="B17" s="87"/>
      <c r="C17" s="88"/>
      <c r="D17" s="88"/>
      <c r="E17" s="88"/>
      <c r="F17" s="88"/>
      <c r="G17" s="88"/>
      <c r="H17" s="88"/>
      <c r="I17" s="88"/>
      <c r="J17" s="13"/>
      <c r="K17" s="13"/>
      <c r="L17" s="13"/>
    </row>
    <row r="18" spans="1:12">
      <c r="A18" s="58" t="s">
        <v>150</v>
      </c>
      <c r="B18" s="83"/>
      <c r="C18" s="83"/>
      <c r="D18" s="83"/>
      <c r="E18" s="83"/>
      <c r="F18" s="83"/>
      <c r="G18" s="105" t="s">
        <v>165</v>
      </c>
      <c r="H18" s="83"/>
      <c r="I18" s="83"/>
      <c r="J18" s="76"/>
      <c r="K18" s="57">
        <v>3</v>
      </c>
      <c r="L18" s="57"/>
    </row>
    <row r="19" spans="1:12">
      <c r="A19" s="58"/>
      <c r="B19" s="83"/>
      <c r="C19" s="83"/>
      <c r="D19" s="83"/>
      <c r="E19" s="83"/>
      <c r="F19" s="83"/>
      <c r="G19" s="83"/>
      <c r="H19" s="84"/>
      <c r="I19" s="84"/>
      <c r="J19" s="76"/>
      <c r="K19" s="85"/>
      <c r="L19" s="55" t="s">
        <v>132</v>
      </c>
    </row>
    <row r="20" spans="1:12" ht="13.5">
      <c r="A20" s="58" t="s">
        <v>153</v>
      </c>
      <c r="B20" s="45"/>
      <c r="C20" s="45"/>
      <c r="D20" s="45"/>
      <c r="E20" s="45"/>
      <c r="F20" s="45"/>
      <c r="G20" s="106" t="s">
        <v>166</v>
      </c>
      <c r="H20" s="57"/>
      <c r="I20" s="57"/>
      <c r="J20" s="57"/>
      <c r="K20" s="57"/>
      <c r="L20" s="57"/>
    </row>
    <row r="21" spans="1:12" ht="13.5">
      <c r="A21" s="58"/>
      <c r="B21" s="45"/>
      <c r="C21" s="45"/>
      <c r="D21" s="45"/>
      <c r="E21" s="45"/>
      <c r="F21" s="45"/>
      <c r="G21" s="89"/>
      <c r="H21" s="86"/>
      <c r="I21" s="86"/>
      <c r="J21" s="76"/>
      <c r="K21" s="85"/>
      <c r="L21" s="55" t="s">
        <v>132</v>
      </c>
    </row>
    <row r="22" spans="1:12" ht="6" customHeight="1">
      <c r="G22" s="5"/>
      <c r="H22" s="6"/>
      <c r="I22" s="6"/>
      <c r="J22" s="6"/>
      <c r="K22" s="7"/>
      <c r="L22" s="4"/>
    </row>
    <row r="23" spans="1:12">
      <c r="A23" s="59" t="s">
        <v>151</v>
      </c>
      <c r="B23" s="83"/>
      <c r="C23" s="83"/>
      <c r="D23" s="83"/>
      <c r="E23" s="83"/>
      <c r="F23" s="83"/>
      <c r="G23" s="83"/>
      <c r="H23" s="8"/>
      <c r="I23" s="57"/>
      <c r="J23" s="57"/>
      <c r="K23" s="57"/>
      <c r="L23" s="57"/>
    </row>
    <row r="24" spans="1:12" ht="9.75" customHeight="1">
      <c r="B24" s="410"/>
      <c r="C24" s="411"/>
      <c r="D24" s="411"/>
      <c r="E24" s="411"/>
      <c r="F24" s="411"/>
      <c r="G24" s="411"/>
      <c r="H24" s="411"/>
      <c r="I24" s="420" t="s">
        <v>149</v>
      </c>
      <c r="J24" s="421"/>
      <c r="K24" s="421"/>
      <c r="L24" s="421"/>
    </row>
    <row r="25" spans="1:12">
      <c r="A25" s="41"/>
      <c r="B25" s="417"/>
      <c r="C25" s="417"/>
      <c r="D25" s="417"/>
      <c r="E25" s="417"/>
      <c r="F25" s="417"/>
      <c r="G25" s="417"/>
      <c r="H25" s="417"/>
      <c r="I25" s="418"/>
      <c r="J25" s="418"/>
      <c r="K25" s="418"/>
      <c r="L25" s="418"/>
    </row>
    <row r="26" spans="1:12">
      <c r="A26" s="42"/>
      <c r="B26" s="415"/>
      <c r="C26" s="416"/>
      <c r="D26" s="416"/>
      <c r="E26" s="416"/>
      <c r="F26" s="416"/>
      <c r="G26" s="416"/>
      <c r="H26" s="416"/>
      <c r="I26" s="416"/>
      <c r="J26" s="416"/>
      <c r="K26" s="416"/>
      <c r="L26" s="104" t="s">
        <v>158</v>
      </c>
    </row>
    <row r="27" spans="1:12" ht="12" customHeight="1">
      <c r="A27" s="75" t="s">
        <v>3</v>
      </c>
      <c r="B27" s="62"/>
      <c r="C27" s="62"/>
      <c r="D27" s="62"/>
      <c r="E27" s="62"/>
      <c r="F27" s="67"/>
      <c r="G27" s="68" t="s">
        <v>4</v>
      </c>
      <c r="H27" s="69" t="s">
        <v>5</v>
      </c>
      <c r="I27" s="69" t="s">
        <v>6</v>
      </c>
      <c r="J27" s="70" t="s">
        <v>7</v>
      </c>
      <c r="K27" s="71" t="s">
        <v>8</v>
      </c>
      <c r="L27" s="71" t="s">
        <v>9</v>
      </c>
    </row>
    <row r="28" spans="1:12">
      <c r="A28" s="63">
        <v>2</v>
      </c>
      <c r="B28" s="19"/>
      <c r="C28" s="19"/>
      <c r="D28" s="19"/>
      <c r="E28" s="19"/>
      <c r="F28" s="19"/>
      <c r="G28" s="72" t="s">
        <v>10</v>
      </c>
      <c r="H28" s="60">
        <f>(I28+J28+K28+L28)</f>
        <v>29.199999999999996</v>
      </c>
      <c r="I28" s="61">
        <f>I29+I35+I53+I69+I74+I84+I96+I106+I113</f>
        <v>0</v>
      </c>
      <c r="J28" s="61">
        <f>J29+J35+J53+J69+J74+J84+J96+J106+J113</f>
        <v>23.299999999999997</v>
      </c>
      <c r="K28" s="61">
        <f>K29+K35+K53+K69+K74+K84+K96+K106+K113</f>
        <v>1.9000000000000001</v>
      </c>
      <c r="L28" s="61">
        <f>L29+L35+L53+L69+L74+L84+L96+L106+L113</f>
        <v>4</v>
      </c>
    </row>
    <row r="29" spans="1:12">
      <c r="A29" s="20">
        <v>2</v>
      </c>
      <c r="B29" s="17">
        <v>1</v>
      </c>
      <c r="C29" s="17"/>
      <c r="D29" s="17"/>
      <c r="E29" s="17"/>
      <c r="F29" s="17"/>
      <c r="G29" s="72" t="s">
        <v>11</v>
      </c>
      <c r="H29" s="47">
        <f t="shared" ref="H29:H52" si="0">(I29+J29+K29+L29)</f>
        <v>0.60000000000000009</v>
      </c>
      <c r="I29" s="24">
        <f>(I30+I33)</f>
        <v>0</v>
      </c>
      <c r="J29" s="24">
        <f>(J30+J33)</f>
        <v>0.4</v>
      </c>
      <c r="K29" s="24">
        <f>(K30+K33)</f>
        <v>0</v>
      </c>
      <c r="L29" s="24">
        <f>(L30+L33)</f>
        <v>0.2</v>
      </c>
    </row>
    <row r="30" spans="1:12">
      <c r="A30" s="20">
        <v>2</v>
      </c>
      <c r="B30" s="17">
        <v>1</v>
      </c>
      <c r="C30" s="17">
        <v>1</v>
      </c>
      <c r="D30" s="17"/>
      <c r="E30" s="17"/>
      <c r="F30" s="17"/>
      <c r="G30" s="72" t="s">
        <v>12</v>
      </c>
      <c r="H30" s="48">
        <f t="shared" si="0"/>
        <v>0.5</v>
      </c>
      <c r="I30" s="25">
        <f>(I31+I32)</f>
        <v>0</v>
      </c>
      <c r="J30" s="25">
        <f>(J31+J32)</f>
        <v>0.3</v>
      </c>
      <c r="K30" s="25">
        <f>(K31+K32)</f>
        <v>0</v>
      </c>
      <c r="L30" s="25">
        <f>(L31+L32)</f>
        <v>0.2</v>
      </c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>
        <v>1</v>
      </c>
      <c r="G31" s="73" t="s">
        <v>167</v>
      </c>
      <c r="H31" s="48">
        <f t="shared" si="0"/>
        <v>0.5</v>
      </c>
      <c r="I31" s="26"/>
      <c r="J31" s="26">
        <v>0.3</v>
      </c>
      <c r="K31" s="27"/>
      <c r="L31" s="27">
        <v>0.2</v>
      </c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>
        <v>2</v>
      </c>
      <c r="G32" s="73" t="s">
        <v>13</v>
      </c>
      <c r="H32" s="48">
        <f t="shared" si="0"/>
        <v>0</v>
      </c>
      <c r="I32" s="26"/>
      <c r="J32" s="26"/>
      <c r="K32" s="27"/>
      <c r="L32" s="27"/>
    </row>
    <row r="33" spans="1:12">
      <c r="A33" s="63">
        <v>2</v>
      </c>
      <c r="B33" s="19">
        <v>1</v>
      </c>
      <c r="C33" s="19">
        <v>2</v>
      </c>
      <c r="D33" s="19"/>
      <c r="E33" s="19"/>
      <c r="F33" s="19"/>
      <c r="G33" s="73" t="s">
        <v>14</v>
      </c>
      <c r="H33" s="48">
        <f t="shared" si="0"/>
        <v>0.1</v>
      </c>
      <c r="I33" s="25">
        <f>I34</f>
        <v>0</v>
      </c>
      <c r="J33" s="25">
        <f>J34</f>
        <v>0.1</v>
      </c>
      <c r="K33" s="25">
        <f>K34</f>
        <v>0</v>
      </c>
      <c r="L33" s="25">
        <f>L34</f>
        <v>0</v>
      </c>
    </row>
    <row r="34" spans="1:12">
      <c r="A34" s="20">
        <v>2</v>
      </c>
      <c r="B34" s="17">
        <v>1</v>
      </c>
      <c r="C34" s="17">
        <v>2</v>
      </c>
      <c r="D34" s="17">
        <v>1</v>
      </c>
      <c r="E34" s="17">
        <v>1</v>
      </c>
      <c r="F34" s="17">
        <v>1</v>
      </c>
      <c r="G34" s="73" t="s">
        <v>168</v>
      </c>
      <c r="H34" s="48">
        <f t="shared" si="0"/>
        <v>0.1</v>
      </c>
      <c r="I34" s="26"/>
      <c r="J34" s="26">
        <v>0.1</v>
      </c>
      <c r="K34" s="27"/>
      <c r="L34" s="27"/>
    </row>
    <row r="35" spans="1:12">
      <c r="A35" s="20">
        <v>2</v>
      </c>
      <c r="B35" s="17">
        <v>2</v>
      </c>
      <c r="C35" s="17"/>
      <c r="D35" s="17"/>
      <c r="E35" s="17"/>
      <c r="F35" s="17"/>
      <c r="G35" s="73" t="s">
        <v>15</v>
      </c>
      <c r="H35" s="47">
        <f t="shared" si="0"/>
        <v>28.599999999999998</v>
      </c>
      <c r="I35" s="24">
        <f>I36</f>
        <v>0</v>
      </c>
      <c r="J35" s="24">
        <f>J36</f>
        <v>22.9</v>
      </c>
      <c r="K35" s="24">
        <f>K36</f>
        <v>1.9000000000000001</v>
      </c>
      <c r="L35" s="24">
        <f>L36</f>
        <v>3.8</v>
      </c>
    </row>
    <row r="36" spans="1:12">
      <c r="A36" s="20">
        <v>2</v>
      </c>
      <c r="B36" s="17">
        <v>2</v>
      </c>
      <c r="C36" s="17">
        <v>1</v>
      </c>
      <c r="D36" s="17"/>
      <c r="E36" s="17"/>
      <c r="F36" s="17"/>
      <c r="G36" s="73" t="s">
        <v>15</v>
      </c>
      <c r="H36" s="49">
        <f t="shared" si="0"/>
        <v>28.599999999999998</v>
      </c>
      <c r="I36" s="28">
        <f>SUM(I37:I52)</f>
        <v>0</v>
      </c>
      <c r="J36" s="28">
        <f>SUM(J37:J52)</f>
        <v>22.9</v>
      </c>
      <c r="K36" s="28">
        <f>SUM(K37:K52)</f>
        <v>1.9000000000000001</v>
      </c>
      <c r="L36" s="28">
        <f>SUM(L37:L52)</f>
        <v>3.8</v>
      </c>
    </row>
    <row r="37" spans="1:12" ht="24">
      <c r="A37" s="20">
        <v>2</v>
      </c>
      <c r="B37" s="17">
        <v>2</v>
      </c>
      <c r="C37" s="17">
        <v>1</v>
      </c>
      <c r="D37" s="17">
        <v>1</v>
      </c>
      <c r="E37" s="17">
        <v>1</v>
      </c>
      <c r="F37" s="17">
        <v>1</v>
      </c>
      <c r="G37" s="73" t="s">
        <v>174</v>
      </c>
      <c r="H37" s="49">
        <f t="shared" si="0"/>
        <v>0</v>
      </c>
      <c r="I37" s="29"/>
      <c r="J37" s="26"/>
      <c r="K37" s="27"/>
      <c r="L37" s="27"/>
    </row>
    <row r="38" spans="1:12" ht="26.45" customHeight="1">
      <c r="A38" s="20">
        <v>2</v>
      </c>
      <c r="B38" s="17">
        <v>2</v>
      </c>
      <c r="C38" s="17">
        <v>1</v>
      </c>
      <c r="D38" s="17">
        <v>1</v>
      </c>
      <c r="E38" s="17">
        <v>1</v>
      </c>
      <c r="F38" s="17">
        <v>2</v>
      </c>
      <c r="G38" s="73" t="s">
        <v>172</v>
      </c>
      <c r="H38" s="49">
        <f t="shared" si="0"/>
        <v>0</v>
      </c>
      <c r="I38" s="29"/>
      <c r="J38" s="26"/>
      <c r="K38" s="27"/>
      <c r="L38" s="27"/>
    </row>
    <row r="39" spans="1:12" ht="48">
      <c r="A39" s="20">
        <v>2</v>
      </c>
      <c r="B39" s="17">
        <v>2</v>
      </c>
      <c r="C39" s="17">
        <v>1</v>
      </c>
      <c r="D39" s="17">
        <v>1</v>
      </c>
      <c r="E39" s="17">
        <v>1</v>
      </c>
      <c r="F39" s="17">
        <v>5</v>
      </c>
      <c r="G39" s="73" t="s">
        <v>169</v>
      </c>
      <c r="H39" s="49">
        <f t="shared" si="0"/>
        <v>0.1</v>
      </c>
      <c r="I39" s="29"/>
      <c r="J39" s="26"/>
      <c r="K39" s="27"/>
      <c r="L39" s="27">
        <v>0.1</v>
      </c>
    </row>
    <row r="40" spans="1:12" ht="48">
      <c r="A40" s="20">
        <v>2</v>
      </c>
      <c r="B40" s="17">
        <v>2</v>
      </c>
      <c r="C40" s="17">
        <v>1</v>
      </c>
      <c r="D40" s="17">
        <v>1</v>
      </c>
      <c r="E40" s="17">
        <v>1</v>
      </c>
      <c r="F40" s="17">
        <v>6</v>
      </c>
      <c r="G40" s="73" t="s">
        <v>170</v>
      </c>
      <c r="H40" s="48">
        <f t="shared" si="0"/>
        <v>1.8</v>
      </c>
      <c r="I40" s="26"/>
      <c r="J40" s="26">
        <v>0.3</v>
      </c>
      <c r="K40" s="27">
        <v>0.8</v>
      </c>
      <c r="L40" s="27">
        <v>0.7</v>
      </c>
    </row>
    <row r="41" spans="1:12" ht="36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7</v>
      </c>
      <c r="G41" s="73" t="s">
        <v>171</v>
      </c>
      <c r="H41" s="48">
        <f t="shared" si="0"/>
        <v>0</v>
      </c>
      <c r="I41" s="26"/>
      <c r="J41" s="26"/>
      <c r="K41" s="27"/>
      <c r="L41" s="27"/>
    </row>
    <row r="42" spans="1:12" ht="36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8</v>
      </c>
      <c r="G42" s="73" t="s">
        <v>175</v>
      </c>
      <c r="H42" s="48">
        <f t="shared" si="0"/>
        <v>0</v>
      </c>
      <c r="I42" s="26"/>
      <c r="J42" s="26"/>
      <c r="K42" s="27"/>
      <c r="L42" s="27"/>
    </row>
    <row r="43" spans="1:12" ht="25.15" customHeight="1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10</v>
      </c>
      <c r="G43" s="73" t="s">
        <v>176</v>
      </c>
      <c r="H43" s="48">
        <f t="shared" si="0"/>
        <v>1.1000000000000001</v>
      </c>
      <c r="I43" s="26"/>
      <c r="J43" s="26">
        <v>1.1000000000000001</v>
      </c>
      <c r="K43" s="27"/>
      <c r="L43" s="27"/>
    </row>
    <row r="44" spans="1:12" ht="24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11</v>
      </c>
      <c r="G44" s="73" t="s">
        <v>177</v>
      </c>
      <c r="H44" s="49">
        <f t="shared" si="0"/>
        <v>0</v>
      </c>
      <c r="I44" s="29"/>
      <c r="J44" s="26"/>
      <c r="K44" s="27"/>
      <c r="L44" s="27"/>
    </row>
    <row r="45" spans="1:12" ht="24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12</v>
      </c>
      <c r="G45" s="73" t="s">
        <v>178</v>
      </c>
      <c r="H45" s="48">
        <f t="shared" si="0"/>
        <v>0</v>
      </c>
      <c r="I45" s="26"/>
      <c r="J45" s="26"/>
      <c r="K45" s="27"/>
      <c r="L45" s="27"/>
    </row>
    <row r="46" spans="1:12" s="93" customFormat="1" ht="36">
      <c r="A46" s="78">
        <v>2</v>
      </c>
      <c r="B46" s="79">
        <v>2</v>
      </c>
      <c r="C46" s="79">
        <v>1</v>
      </c>
      <c r="D46" s="79">
        <v>1</v>
      </c>
      <c r="E46" s="79">
        <v>1</v>
      </c>
      <c r="F46" s="79">
        <v>14</v>
      </c>
      <c r="G46" s="73" t="s">
        <v>179</v>
      </c>
      <c r="H46" s="48">
        <f t="shared" si="0"/>
        <v>0</v>
      </c>
      <c r="I46" s="31"/>
      <c r="J46" s="31"/>
      <c r="K46" s="38"/>
      <c r="L46" s="38"/>
    </row>
    <row r="47" spans="1:12" ht="36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15</v>
      </c>
      <c r="G47" s="73" t="s">
        <v>180</v>
      </c>
      <c r="H47" s="48">
        <f t="shared" si="0"/>
        <v>0</v>
      </c>
      <c r="I47" s="26"/>
      <c r="J47" s="26"/>
      <c r="K47" s="27"/>
      <c r="L47" s="27"/>
    </row>
    <row r="48" spans="1:12" ht="409.6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16</v>
      </c>
      <c r="G48" s="73" t="s">
        <v>181</v>
      </c>
      <c r="H48" s="48">
        <f t="shared" si="0"/>
        <v>0</v>
      </c>
      <c r="I48" s="26"/>
      <c r="J48" s="26"/>
      <c r="K48" s="27"/>
      <c r="L48" s="27"/>
    </row>
    <row r="49" spans="1:12" s="93" customFormat="1" ht="36">
      <c r="A49" s="78">
        <v>2</v>
      </c>
      <c r="B49" s="79">
        <v>2</v>
      </c>
      <c r="C49" s="79">
        <v>1</v>
      </c>
      <c r="D49" s="79">
        <v>1</v>
      </c>
      <c r="E49" s="79">
        <v>1</v>
      </c>
      <c r="F49" s="79">
        <v>17</v>
      </c>
      <c r="G49" s="73" t="s">
        <v>182</v>
      </c>
      <c r="H49" s="48">
        <f t="shared" si="0"/>
        <v>0</v>
      </c>
      <c r="I49" s="31"/>
      <c r="J49" s="31"/>
      <c r="K49" s="38"/>
      <c r="L49" s="38"/>
    </row>
    <row r="50" spans="1:12" ht="409.6">
      <c r="A50" s="20">
        <v>2</v>
      </c>
      <c r="B50" s="17">
        <v>2</v>
      </c>
      <c r="C50" s="17">
        <v>1</v>
      </c>
      <c r="D50" s="17">
        <v>1</v>
      </c>
      <c r="E50" s="17">
        <v>1</v>
      </c>
      <c r="F50" s="17">
        <v>18</v>
      </c>
      <c r="G50" s="73" t="s">
        <v>22</v>
      </c>
      <c r="H50" s="48">
        <f t="shared" si="0"/>
        <v>0</v>
      </c>
      <c r="I50" s="26"/>
      <c r="J50" s="26"/>
      <c r="K50" s="27"/>
      <c r="L50" s="27"/>
    </row>
    <row r="51" spans="1:12" ht="60">
      <c r="A51" s="78">
        <v>2</v>
      </c>
      <c r="B51" s="79">
        <v>2</v>
      </c>
      <c r="C51" s="79">
        <v>1</v>
      </c>
      <c r="D51" s="79">
        <v>1</v>
      </c>
      <c r="E51" s="79">
        <v>1</v>
      </c>
      <c r="F51" s="79">
        <v>20</v>
      </c>
      <c r="G51" s="73" t="s">
        <v>183</v>
      </c>
      <c r="H51" s="48">
        <f t="shared" si="0"/>
        <v>0</v>
      </c>
      <c r="I51" s="31"/>
      <c r="J51" s="31"/>
      <c r="K51" s="38"/>
      <c r="L51" s="38"/>
    </row>
    <row r="52" spans="1:12" ht="36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30</v>
      </c>
      <c r="G52" s="73" t="s">
        <v>184</v>
      </c>
      <c r="H52" s="48">
        <f t="shared" si="0"/>
        <v>25.6</v>
      </c>
      <c r="I52" s="26"/>
      <c r="J52" s="26">
        <v>21.5</v>
      </c>
      <c r="K52" s="27">
        <v>1.1000000000000001</v>
      </c>
      <c r="L52" s="27">
        <v>3</v>
      </c>
    </row>
    <row r="53" spans="1:12" ht="409.6">
      <c r="A53" s="20">
        <v>2</v>
      </c>
      <c r="B53" s="17">
        <v>3</v>
      </c>
      <c r="C53" s="17"/>
      <c r="D53" s="17"/>
      <c r="E53" s="17"/>
      <c r="F53" s="17"/>
      <c r="G53" s="73" t="s">
        <v>24</v>
      </c>
      <c r="H53" s="47">
        <f t="shared" ref="H53:H115" si="1">(I53+J53+K53+L53)</f>
        <v>0</v>
      </c>
      <c r="I53" s="24">
        <f>SUM(I54+I67)</f>
        <v>0</v>
      </c>
      <c r="J53" s="24">
        <f>SUM(J54+J67)</f>
        <v>0</v>
      </c>
      <c r="K53" s="24">
        <f>SUM(K54+K67)</f>
        <v>0</v>
      </c>
      <c r="L53" s="24">
        <f>SUM(L54+L67)</f>
        <v>0</v>
      </c>
    </row>
    <row r="54" spans="1:12" ht="409.6">
      <c r="A54" s="20">
        <v>2</v>
      </c>
      <c r="B54" s="17">
        <v>3</v>
      </c>
      <c r="C54" s="17">
        <v>1</v>
      </c>
      <c r="D54" s="17"/>
      <c r="E54" s="17"/>
      <c r="F54" s="17"/>
      <c r="G54" s="73" t="s">
        <v>25</v>
      </c>
      <c r="H54" s="48">
        <f t="shared" si="1"/>
        <v>0</v>
      </c>
      <c r="I54" s="25">
        <f>(I55+I59+I63)</f>
        <v>0</v>
      </c>
      <c r="J54" s="25">
        <f>(J55+J59+J63)</f>
        <v>0</v>
      </c>
      <c r="K54" s="25">
        <f>(K55+K59+K63)</f>
        <v>0</v>
      </c>
      <c r="L54" s="25">
        <f>(L55+L59+L63)</f>
        <v>0</v>
      </c>
    </row>
    <row r="55" spans="1:12" ht="409.6">
      <c r="A55" s="20">
        <v>2</v>
      </c>
      <c r="B55" s="17">
        <v>3</v>
      </c>
      <c r="C55" s="17">
        <v>1</v>
      </c>
      <c r="D55" s="17">
        <v>1</v>
      </c>
      <c r="E55" s="17"/>
      <c r="F55" s="17"/>
      <c r="G55" s="72" t="s">
        <v>26</v>
      </c>
      <c r="H55" s="48">
        <f t="shared" si="1"/>
        <v>0</v>
      </c>
      <c r="I55" s="25">
        <f>SUM(I56:I58)</f>
        <v>0</v>
      </c>
      <c r="J55" s="25">
        <f>SUM(J56:J58)</f>
        <v>0</v>
      </c>
      <c r="K55" s="25">
        <f>SUM(K56:K58)</f>
        <v>0</v>
      </c>
      <c r="L55" s="25">
        <f>SUM(L56:L58)</f>
        <v>0</v>
      </c>
    </row>
    <row r="56" spans="1:12" ht="409.6">
      <c r="A56" s="20">
        <v>2</v>
      </c>
      <c r="B56" s="17">
        <v>3</v>
      </c>
      <c r="C56" s="17">
        <v>1</v>
      </c>
      <c r="D56" s="17">
        <v>1</v>
      </c>
      <c r="E56" s="17">
        <v>1</v>
      </c>
      <c r="F56" s="17">
        <v>1</v>
      </c>
      <c r="G56" s="72" t="s">
        <v>27</v>
      </c>
      <c r="H56" s="48">
        <f t="shared" si="1"/>
        <v>0</v>
      </c>
      <c r="I56" s="26"/>
      <c r="J56" s="26"/>
      <c r="K56" s="27"/>
      <c r="L56" s="27"/>
    </row>
    <row r="57" spans="1:12" ht="409.6">
      <c r="A57" s="20">
        <v>2</v>
      </c>
      <c r="B57" s="17">
        <v>3</v>
      </c>
      <c r="C57" s="17">
        <v>1</v>
      </c>
      <c r="D57" s="17">
        <v>1</v>
      </c>
      <c r="E57" s="17">
        <v>1</v>
      </c>
      <c r="F57" s="17">
        <v>2</v>
      </c>
      <c r="G57" s="72" t="s">
        <v>28</v>
      </c>
      <c r="H57" s="48">
        <f t="shared" si="1"/>
        <v>0</v>
      </c>
      <c r="I57" s="26"/>
      <c r="J57" s="26"/>
      <c r="K57" s="27"/>
      <c r="L57" s="27"/>
    </row>
    <row r="58" spans="1:12" ht="15" customHeight="1">
      <c r="A58" s="20">
        <v>2</v>
      </c>
      <c r="B58" s="17">
        <v>3</v>
      </c>
      <c r="C58" s="17">
        <v>1</v>
      </c>
      <c r="D58" s="17">
        <v>1</v>
      </c>
      <c r="E58" s="17">
        <v>1</v>
      </c>
      <c r="F58" s="17">
        <v>3</v>
      </c>
      <c r="G58" s="72" t="s">
        <v>29</v>
      </c>
      <c r="H58" s="48">
        <f t="shared" si="1"/>
        <v>0</v>
      </c>
      <c r="I58" s="26"/>
      <c r="J58" s="26"/>
      <c r="K58" s="27"/>
      <c r="L58" s="27"/>
    </row>
    <row r="59" spans="1:12" ht="23.25" customHeight="1">
      <c r="A59" s="20">
        <v>2</v>
      </c>
      <c r="B59" s="17">
        <v>3</v>
      </c>
      <c r="C59" s="17">
        <v>1</v>
      </c>
      <c r="D59" s="17">
        <v>2</v>
      </c>
      <c r="E59" s="17"/>
      <c r="F59" s="17"/>
      <c r="G59" s="72" t="s">
        <v>30</v>
      </c>
      <c r="H59" s="48">
        <f t="shared" si="1"/>
        <v>0</v>
      </c>
      <c r="I59" s="25">
        <f>SUM(I60:I62)</f>
        <v>0</v>
      </c>
      <c r="J59" s="25">
        <f>SUM(J60:J62)</f>
        <v>0</v>
      </c>
      <c r="K59" s="25">
        <f>SUM(K60:K62)</f>
        <v>0</v>
      </c>
      <c r="L59" s="25">
        <f>SUM(L60:L62)</f>
        <v>0</v>
      </c>
    </row>
    <row r="60" spans="1:12" ht="409.6">
      <c r="A60" s="20">
        <v>2</v>
      </c>
      <c r="B60" s="17">
        <v>3</v>
      </c>
      <c r="C60" s="17">
        <v>1</v>
      </c>
      <c r="D60" s="17">
        <v>2</v>
      </c>
      <c r="E60" s="17">
        <v>1</v>
      </c>
      <c r="F60" s="17">
        <v>1</v>
      </c>
      <c r="G60" s="72" t="s">
        <v>27</v>
      </c>
      <c r="H60" s="49">
        <f t="shared" si="1"/>
        <v>0</v>
      </c>
      <c r="I60" s="29"/>
      <c r="J60" s="26"/>
      <c r="K60" s="27"/>
      <c r="L60" s="27"/>
    </row>
    <row r="61" spans="1:12" ht="409.6">
      <c r="A61" s="20">
        <v>2</v>
      </c>
      <c r="B61" s="17">
        <v>3</v>
      </c>
      <c r="C61" s="17">
        <v>1</v>
      </c>
      <c r="D61" s="17">
        <v>2</v>
      </c>
      <c r="E61" s="17">
        <v>1</v>
      </c>
      <c r="F61" s="17">
        <v>2</v>
      </c>
      <c r="G61" s="72" t="s">
        <v>28</v>
      </c>
      <c r="H61" s="48">
        <f t="shared" si="1"/>
        <v>0</v>
      </c>
      <c r="I61" s="26"/>
      <c r="J61" s="26"/>
      <c r="K61" s="27"/>
      <c r="L61" s="27"/>
    </row>
    <row r="62" spans="1:12" ht="409.6">
      <c r="A62" s="20">
        <v>2</v>
      </c>
      <c r="B62" s="17">
        <v>3</v>
      </c>
      <c r="C62" s="17">
        <v>1</v>
      </c>
      <c r="D62" s="17">
        <v>2</v>
      </c>
      <c r="E62" s="17">
        <v>1</v>
      </c>
      <c r="F62" s="17">
        <v>3</v>
      </c>
      <c r="G62" s="72" t="s">
        <v>29</v>
      </c>
      <c r="H62" s="48">
        <f t="shared" si="1"/>
        <v>0</v>
      </c>
      <c r="I62" s="26"/>
      <c r="J62" s="26"/>
      <c r="K62" s="27"/>
      <c r="L62" s="27"/>
    </row>
    <row r="63" spans="1:12" ht="409.6">
      <c r="A63" s="20">
        <v>2</v>
      </c>
      <c r="B63" s="17">
        <v>3</v>
      </c>
      <c r="C63" s="17">
        <v>1</v>
      </c>
      <c r="D63" s="17">
        <v>3</v>
      </c>
      <c r="E63" s="17"/>
      <c r="F63" s="17"/>
      <c r="G63" s="72" t="s">
        <v>31</v>
      </c>
      <c r="H63" s="48">
        <f t="shared" si="1"/>
        <v>0</v>
      </c>
      <c r="I63" s="25">
        <f>SUM(I64:I66)</f>
        <v>0</v>
      </c>
      <c r="J63" s="25">
        <f>SUM(J64:J66)</f>
        <v>0</v>
      </c>
      <c r="K63" s="25">
        <f>SUM(K64:K66)</f>
        <v>0</v>
      </c>
      <c r="L63" s="25">
        <f>SUM(L64:L66)</f>
        <v>0</v>
      </c>
    </row>
    <row r="64" spans="1:12" ht="409.6">
      <c r="A64" s="20">
        <v>2</v>
      </c>
      <c r="B64" s="17">
        <v>3</v>
      </c>
      <c r="C64" s="17">
        <v>1</v>
      </c>
      <c r="D64" s="17">
        <v>3</v>
      </c>
      <c r="E64" s="17">
        <v>1</v>
      </c>
      <c r="F64" s="17">
        <v>1</v>
      </c>
      <c r="G64" s="72" t="s">
        <v>32</v>
      </c>
      <c r="H64" s="48">
        <f t="shared" si="1"/>
        <v>0</v>
      </c>
      <c r="I64" s="26"/>
      <c r="J64" s="26"/>
      <c r="K64" s="27"/>
      <c r="L64" s="27"/>
    </row>
    <row r="65" spans="1:12" ht="409.6">
      <c r="A65" s="20">
        <v>2</v>
      </c>
      <c r="B65" s="17">
        <v>3</v>
      </c>
      <c r="C65" s="17">
        <v>1</v>
      </c>
      <c r="D65" s="17">
        <v>3</v>
      </c>
      <c r="E65" s="17">
        <v>1</v>
      </c>
      <c r="F65" s="17">
        <v>2</v>
      </c>
      <c r="G65" s="72" t="s">
        <v>33</v>
      </c>
      <c r="H65" s="48">
        <f t="shared" si="1"/>
        <v>0</v>
      </c>
      <c r="I65" s="26"/>
      <c r="J65" s="26"/>
      <c r="K65" s="27"/>
      <c r="L65" s="27"/>
    </row>
    <row r="66" spans="1:12" ht="409.6">
      <c r="A66" s="20">
        <v>2</v>
      </c>
      <c r="B66" s="17">
        <v>3</v>
      </c>
      <c r="C66" s="17">
        <v>1</v>
      </c>
      <c r="D66" s="17">
        <v>3</v>
      </c>
      <c r="E66" s="17">
        <v>1</v>
      </c>
      <c r="F66" s="17">
        <v>3</v>
      </c>
      <c r="G66" s="72" t="s">
        <v>34</v>
      </c>
      <c r="H66" s="48">
        <f t="shared" si="1"/>
        <v>0</v>
      </c>
      <c r="I66" s="26"/>
      <c r="J66" s="26"/>
      <c r="K66" s="27"/>
      <c r="L66" s="27"/>
    </row>
    <row r="67" spans="1:12" ht="409.6">
      <c r="A67" s="20">
        <v>2</v>
      </c>
      <c r="B67" s="17">
        <v>3</v>
      </c>
      <c r="C67" s="17">
        <v>2</v>
      </c>
      <c r="D67" s="17"/>
      <c r="E67" s="17"/>
      <c r="F67" s="17"/>
      <c r="G67" s="72" t="s">
        <v>35</v>
      </c>
      <c r="H67" s="48">
        <f t="shared" si="1"/>
        <v>0</v>
      </c>
      <c r="I67" s="25">
        <f>(I68)</f>
        <v>0</v>
      </c>
      <c r="J67" s="25">
        <f>(J68)</f>
        <v>0</v>
      </c>
      <c r="K67" s="25">
        <f>(K68)</f>
        <v>0</v>
      </c>
      <c r="L67" s="25">
        <f>(L68)</f>
        <v>0</v>
      </c>
    </row>
    <row r="68" spans="1:12" ht="22.5" customHeight="1">
      <c r="A68" s="20">
        <v>2</v>
      </c>
      <c r="B68" s="17">
        <v>3</v>
      </c>
      <c r="C68" s="17">
        <v>2</v>
      </c>
      <c r="D68" s="17">
        <v>1</v>
      </c>
      <c r="E68" s="17">
        <v>1</v>
      </c>
      <c r="F68" s="17">
        <v>1</v>
      </c>
      <c r="G68" s="72" t="s">
        <v>36</v>
      </c>
      <c r="H68" s="50">
        <f t="shared" si="1"/>
        <v>0</v>
      </c>
      <c r="I68" s="27"/>
      <c r="J68" s="26"/>
      <c r="K68" s="27"/>
      <c r="L68" s="27"/>
    </row>
    <row r="69" spans="1:12" ht="409.6">
      <c r="A69" s="20">
        <v>2</v>
      </c>
      <c r="B69" s="17">
        <v>4</v>
      </c>
      <c r="C69" s="17"/>
      <c r="D69" s="17"/>
      <c r="E69" s="17"/>
      <c r="F69" s="17"/>
      <c r="G69" s="72" t="s">
        <v>37</v>
      </c>
      <c r="H69" s="47">
        <f t="shared" si="1"/>
        <v>0</v>
      </c>
      <c r="I69" s="24">
        <f>(I70)</f>
        <v>0</v>
      </c>
      <c r="J69" s="24">
        <f>(J70)</f>
        <v>0</v>
      </c>
      <c r="K69" s="24">
        <f>(K70)</f>
        <v>0</v>
      </c>
      <c r="L69" s="24">
        <f>(L70)</f>
        <v>0</v>
      </c>
    </row>
    <row r="70" spans="1:12" ht="409.6">
      <c r="A70" s="20">
        <v>2</v>
      </c>
      <c r="B70" s="17">
        <v>4</v>
      </c>
      <c r="C70" s="17">
        <v>1</v>
      </c>
      <c r="D70" s="17"/>
      <c r="E70" s="17"/>
      <c r="F70" s="17"/>
      <c r="G70" s="72" t="s">
        <v>38</v>
      </c>
      <c r="H70" s="48">
        <f t="shared" si="1"/>
        <v>0</v>
      </c>
      <c r="I70" s="25">
        <f>SUM(I71:I73)</f>
        <v>0</v>
      </c>
      <c r="J70" s="25">
        <f>SUM(J71:J73)</f>
        <v>0</v>
      </c>
      <c r="K70" s="25">
        <f>SUM(K71:K73)</f>
        <v>0</v>
      </c>
      <c r="L70" s="25">
        <f>SUM(L71:L73)</f>
        <v>0</v>
      </c>
    </row>
    <row r="71" spans="1:12" ht="409.6">
      <c r="A71" s="20">
        <v>2</v>
      </c>
      <c r="B71" s="17">
        <v>4</v>
      </c>
      <c r="C71" s="17">
        <v>1</v>
      </c>
      <c r="D71" s="17">
        <v>1</v>
      </c>
      <c r="E71" s="17">
        <v>1</v>
      </c>
      <c r="F71" s="17">
        <v>1</v>
      </c>
      <c r="G71" s="72" t="s">
        <v>39</v>
      </c>
      <c r="H71" s="50">
        <f t="shared" si="1"/>
        <v>0</v>
      </c>
      <c r="I71" s="27"/>
      <c r="J71" s="26"/>
      <c r="K71" s="27"/>
      <c r="L71" s="27"/>
    </row>
    <row r="72" spans="1:12" ht="409.6">
      <c r="A72" s="20">
        <v>2</v>
      </c>
      <c r="B72" s="17">
        <v>4</v>
      </c>
      <c r="C72" s="17">
        <v>1</v>
      </c>
      <c r="D72" s="17">
        <v>1</v>
      </c>
      <c r="E72" s="17">
        <v>1</v>
      </c>
      <c r="F72" s="17">
        <v>2</v>
      </c>
      <c r="G72" s="72" t="s">
        <v>40</v>
      </c>
      <c r="H72" s="50">
        <f t="shared" si="1"/>
        <v>0</v>
      </c>
      <c r="I72" s="27"/>
      <c r="J72" s="26"/>
      <c r="K72" s="27"/>
      <c r="L72" s="27"/>
    </row>
    <row r="73" spans="1:12" ht="409.6">
      <c r="A73" s="20">
        <v>2</v>
      </c>
      <c r="B73" s="17">
        <v>4</v>
      </c>
      <c r="C73" s="17">
        <v>1</v>
      </c>
      <c r="D73" s="17">
        <v>1</v>
      </c>
      <c r="E73" s="17">
        <v>1</v>
      </c>
      <c r="F73" s="17">
        <v>3</v>
      </c>
      <c r="G73" s="72" t="s">
        <v>41</v>
      </c>
      <c r="H73" s="50">
        <f t="shared" si="1"/>
        <v>0</v>
      </c>
      <c r="I73" s="27"/>
      <c r="J73" s="26"/>
      <c r="K73" s="27"/>
      <c r="L73" s="27"/>
    </row>
    <row r="74" spans="1:12" ht="409.6">
      <c r="A74" s="20">
        <v>2</v>
      </c>
      <c r="B74" s="17">
        <v>5</v>
      </c>
      <c r="C74" s="17"/>
      <c r="D74" s="17"/>
      <c r="E74" s="17"/>
      <c r="F74" s="17"/>
      <c r="G74" s="72" t="s">
        <v>42</v>
      </c>
      <c r="H74" s="47">
        <f t="shared" si="1"/>
        <v>0</v>
      </c>
      <c r="I74" s="24">
        <f>SUM(I75+I78+I81)</f>
        <v>0</v>
      </c>
      <c r="J74" s="24">
        <f>SUM(J75+J78+J81)</f>
        <v>0</v>
      </c>
      <c r="K74" s="24">
        <f>SUM(K75+K78+K81)</f>
        <v>0</v>
      </c>
      <c r="L74" s="24">
        <f>SUM(L75+L78+L81)</f>
        <v>0</v>
      </c>
    </row>
    <row r="75" spans="1:12" ht="409.6">
      <c r="A75" s="20">
        <v>2</v>
      </c>
      <c r="B75" s="17">
        <v>5</v>
      </c>
      <c r="C75" s="17">
        <v>1</v>
      </c>
      <c r="D75" s="17"/>
      <c r="E75" s="17"/>
      <c r="F75" s="17"/>
      <c r="G75" s="72" t="s">
        <v>43</v>
      </c>
      <c r="H75" s="50">
        <f t="shared" si="1"/>
        <v>0</v>
      </c>
      <c r="I75" s="32">
        <f>SUM(I76:I77)</f>
        <v>0</v>
      </c>
      <c r="J75" s="32">
        <f>SUM(J76:J77)</f>
        <v>0</v>
      </c>
      <c r="K75" s="32">
        <f>SUM(K76:K77)</f>
        <v>0</v>
      </c>
      <c r="L75" s="32">
        <f>SUM(L76:L77)</f>
        <v>0</v>
      </c>
    </row>
    <row r="76" spans="1:12" ht="14.25" customHeight="1">
      <c r="A76" s="20">
        <v>2</v>
      </c>
      <c r="B76" s="17">
        <v>5</v>
      </c>
      <c r="C76" s="17">
        <v>1</v>
      </c>
      <c r="D76" s="17">
        <v>1</v>
      </c>
      <c r="E76" s="17">
        <v>1</v>
      </c>
      <c r="F76" s="17">
        <v>1</v>
      </c>
      <c r="G76" s="72" t="s">
        <v>44</v>
      </c>
      <c r="H76" s="50">
        <f t="shared" si="1"/>
        <v>0</v>
      </c>
      <c r="I76" s="27"/>
      <c r="J76" s="26"/>
      <c r="K76" s="27"/>
      <c r="L76" s="27"/>
    </row>
    <row r="77" spans="1:12" ht="14.25" customHeight="1">
      <c r="A77" s="20">
        <v>2</v>
      </c>
      <c r="B77" s="17">
        <v>5</v>
      </c>
      <c r="C77" s="17">
        <v>1</v>
      </c>
      <c r="D77" s="17">
        <v>1</v>
      </c>
      <c r="E77" s="17">
        <v>1</v>
      </c>
      <c r="F77" s="17">
        <v>2</v>
      </c>
      <c r="G77" s="72" t="s">
        <v>45</v>
      </c>
      <c r="H77" s="50">
        <f t="shared" si="1"/>
        <v>0</v>
      </c>
      <c r="I77" s="27"/>
      <c r="J77" s="26"/>
      <c r="K77" s="27"/>
      <c r="L77" s="27"/>
    </row>
    <row r="78" spans="1:12" ht="409.6">
      <c r="A78" s="20">
        <v>2</v>
      </c>
      <c r="B78" s="17">
        <v>5</v>
      </c>
      <c r="C78" s="17">
        <v>2</v>
      </c>
      <c r="D78" s="17"/>
      <c r="E78" s="17"/>
      <c r="F78" s="17"/>
      <c r="G78" s="72" t="s">
        <v>46</v>
      </c>
      <c r="H78" s="48">
        <f t="shared" si="1"/>
        <v>0</v>
      </c>
      <c r="I78" s="30">
        <f>SUM(I79:I80)</f>
        <v>0</v>
      </c>
      <c r="J78" s="30">
        <f>SUM(J79:J80)</f>
        <v>0</v>
      </c>
      <c r="K78" s="30">
        <f>SUM(K79:K80)</f>
        <v>0</v>
      </c>
      <c r="L78" s="30">
        <f>SUM(L79:L80)</f>
        <v>0</v>
      </c>
    </row>
    <row r="79" spans="1:12" ht="13.5" customHeight="1">
      <c r="A79" s="20">
        <v>2</v>
      </c>
      <c r="B79" s="17">
        <v>5</v>
      </c>
      <c r="C79" s="17">
        <v>2</v>
      </c>
      <c r="D79" s="17">
        <v>1</v>
      </c>
      <c r="E79" s="17">
        <v>1</v>
      </c>
      <c r="F79" s="17">
        <v>1</v>
      </c>
      <c r="G79" s="72" t="s">
        <v>44</v>
      </c>
      <c r="H79" s="48">
        <f t="shared" si="1"/>
        <v>0</v>
      </c>
      <c r="I79" s="31"/>
      <c r="J79" s="31"/>
      <c r="K79" s="31"/>
      <c r="L79" s="31"/>
    </row>
    <row r="80" spans="1:12" ht="409.6">
      <c r="A80" s="20">
        <v>2</v>
      </c>
      <c r="B80" s="17">
        <v>5</v>
      </c>
      <c r="C80" s="17">
        <v>2</v>
      </c>
      <c r="D80" s="17">
        <v>1</v>
      </c>
      <c r="E80" s="17">
        <v>1</v>
      </c>
      <c r="F80" s="17">
        <v>2</v>
      </c>
      <c r="G80" s="72" t="s">
        <v>45</v>
      </c>
      <c r="H80" s="50">
        <f t="shared" si="1"/>
        <v>0</v>
      </c>
      <c r="I80" s="27"/>
      <c r="J80" s="26"/>
      <c r="K80" s="27"/>
      <c r="L80" s="27"/>
    </row>
    <row r="81" spans="1:12" ht="409.6">
      <c r="A81" s="20">
        <v>2</v>
      </c>
      <c r="B81" s="17">
        <v>5</v>
      </c>
      <c r="C81" s="17">
        <v>3</v>
      </c>
      <c r="D81" s="17"/>
      <c r="E81" s="17"/>
      <c r="F81" s="17"/>
      <c r="G81" s="72" t="s">
        <v>47</v>
      </c>
      <c r="H81" s="50">
        <f t="shared" si="1"/>
        <v>0</v>
      </c>
      <c r="I81" s="32">
        <f>SUM(I82:I83)</f>
        <v>0</v>
      </c>
      <c r="J81" s="32">
        <f>SUM(J82:J83)</f>
        <v>0</v>
      </c>
      <c r="K81" s="32">
        <f>SUM(K82:K83)</f>
        <v>0</v>
      </c>
      <c r="L81" s="32">
        <f>SUM(L82:L83)</f>
        <v>0</v>
      </c>
    </row>
    <row r="82" spans="1:12" ht="409.6">
      <c r="A82" s="20">
        <v>2</v>
      </c>
      <c r="B82" s="17">
        <v>5</v>
      </c>
      <c r="C82" s="17">
        <v>3</v>
      </c>
      <c r="D82" s="17">
        <v>1</v>
      </c>
      <c r="E82" s="17">
        <v>1</v>
      </c>
      <c r="F82" s="17">
        <v>1</v>
      </c>
      <c r="G82" s="72" t="s">
        <v>44</v>
      </c>
      <c r="H82" s="50">
        <f t="shared" si="1"/>
        <v>0</v>
      </c>
      <c r="I82" s="31"/>
      <c r="J82" s="31"/>
      <c r="K82" s="31"/>
      <c r="L82" s="31"/>
    </row>
    <row r="83" spans="1:12" ht="15" customHeight="1">
      <c r="A83" s="20">
        <v>2</v>
      </c>
      <c r="B83" s="17">
        <v>5</v>
      </c>
      <c r="C83" s="17">
        <v>3</v>
      </c>
      <c r="D83" s="17">
        <v>1</v>
      </c>
      <c r="E83" s="17">
        <v>1</v>
      </c>
      <c r="F83" s="17">
        <v>2</v>
      </c>
      <c r="G83" s="72" t="s">
        <v>45</v>
      </c>
      <c r="H83" s="50">
        <f t="shared" si="1"/>
        <v>0</v>
      </c>
      <c r="I83" s="27"/>
      <c r="J83" s="26"/>
      <c r="K83" s="27"/>
      <c r="L83" s="27"/>
    </row>
    <row r="84" spans="1:12" ht="409.6">
      <c r="A84" s="20">
        <v>2</v>
      </c>
      <c r="B84" s="17">
        <v>6</v>
      </c>
      <c r="C84" s="17"/>
      <c r="D84" s="17"/>
      <c r="E84" s="17"/>
      <c r="F84" s="17"/>
      <c r="G84" s="72" t="s">
        <v>48</v>
      </c>
      <c r="H84" s="50">
        <f t="shared" si="1"/>
        <v>0</v>
      </c>
      <c r="I84" s="24">
        <f>(I85+I88+I90+I92+I94)</f>
        <v>0</v>
      </c>
      <c r="J84" s="24">
        <f>(J85+J88+J90+J92+J94)</f>
        <v>0</v>
      </c>
      <c r="K84" s="24">
        <f>(K85+K88+K90+K92+K94)</f>
        <v>0</v>
      </c>
      <c r="L84" s="24">
        <f>(L85+L88+L90+L92+L94)</f>
        <v>0</v>
      </c>
    </row>
    <row r="85" spans="1:12" ht="409.6">
      <c r="A85" s="20">
        <v>2</v>
      </c>
      <c r="B85" s="17">
        <v>6</v>
      </c>
      <c r="C85" s="17">
        <v>1</v>
      </c>
      <c r="D85" s="17"/>
      <c r="E85" s="17"/>
      <c r="F85" s="17"/>
      <c r="G85" s="72" t="s">
        <v>49</v>
      </c>
      <c r="H85" s="50">
        <f t="shared" si="1"/>
        <v>0</v>
      </c>
      <c r="I85" s="32">
        <f>SUM(I86:I87)</f>
        <v>0</v>
      </c>
      <c r="J85" s="32">
        <f>SUM(J86:J87)</f>
        <v>0</v>
      </c>
      <c r="K85" s="32">
        <f>SUM(K86:K87)</f>
        <v>0</v>
      </c>
      <c r="L85" s="32">
        <f>SUM(L86:L87)</f>
        <v>0</v>
      </c>
    </row>
    <row r="86" spans="1:12" ht="409.6">
      <c r="A86" s="20">
        <v>2</v>
      </c>
      <c r="B86" s="17">
        <v>6</v>
      </c>
      <c r="C86" s="17">
        <v>1</v>
      </c>
      <c r="D86" s="17">
        <v>1</v>
      </c>
      <c r="E86" s="17">
        <v>1</v>
      </c>
      <c r="F86" s="17">
        <v>1</v>
      </c>
      <c r="G86" s="72" t="s">
        <v>50</v>
      </c>
      <c r="H86" s="50">
        <f t="shared" si="1"/>
        <v>0</v>
      </c>
      <c r="I86" s="27"/>
      <c r="J86" s="26"/>
      <c r="K86" s="27"/>
      <c r="L86" s="27"/>
    </row>
    <row r="87" spans="1:12" ht="14.25" customHeight="1">
      <c r="A87" s="20">
        <v>2</v>
      </c>
      <c r="B87" s="17">
        <v>6</v>
      </c>
      <c r="C87" s="17">
        <v>1</v>
      </c>
      <c r="D87" s="17">
        <v>1</v>
      </c>
      <c r="E87" s="17">
        <v>1</v>
      </c>
      <c r="F87" s="17">
        <v>2</v>
      </c>
      <c r="G87" s="72" t="s">
        <v>51</v>
      </c>
      <c r="H87" s="50">
        <f t="shared" si="1"/>
        <v>0</v>
      </c>
      <c r="I87" s="33"/>
      <c r="J87" s="34"/>
      <c r="K87" s="33"/>
      <c r="L87" s="33"/>
    </row>
    <row r="88" spans="1:12" ht="409.6">
      <c r="A88" s="20">
        <v>2</v>
      </c>
      <c r="B88" s="17">
        <v>6</v>
      </c>
      <c r="C88" s="17">
        <v>2</v>
      </c>
      <c r="D88" s="17"/>
      <c r="E88" s="17"/>
      <c r="F88" s="17"/>
      <c r="G88" s="72" t="s">
        <v>52</v>
      </c>
      <c r="H88" s="50">
        <f t="shared" si="1"/>
        <v>0</v>
      </c>
      <c r="I88" s="32">
        <f>SUM(I89)</f>
        <v>0</v>
      </c>
      <c r="J88" s="25">
        <f>SUM(J89)</f>
        <v>0</v>
      </c>
      <c r="K88" s="32">
        <f>SUM(K89)</f>
        <v>0</v>
      </c>
      <c r="L88" s="32">
        <f>SUM(L89)</f>
        <v>0</v>
      </c>
    </row>
    <row r="89" spans="1:12" ht="15" customHeight="1">
      <c r="A89" s="20">
        <v>2</v>
      </c>
      <c r="B89" s="17">
        <v>6</v>
      </c>
      <c r="C89" s="17">
        <v>2</v>
      </c>
      <c r="D89" s="17">
        <v>1</v>
      </c>
      <c r="E89" s="17">
        <v>1</v>
      </c>
      <c r="F89" s="17">
        <v>1</v>
      </c>
      <c r="G89" s="72" t="s">
        <v>52</v>
      </c>
      <c r="H89" s="50">
        <f t="shared" si="1"/>
        <v>0</v>
      </c>
      <c r="I89" s="27"/>
      <c r="J89" s="26"/>
      <c r="K89" s="27"/>
      <c r="L89" s="27"/>
    </row>
    <row r="90" spans="1:12" ht="409.6">
      <c r="A90" s="20">
        <v>2</v>
      </c>
      <c r="B90" s="17">
        <v>6</v>
      </c>
      <c r="C90" s="17">
        <v>3</v>
      </c>
      <c r="D90" s="17"/>
      <c r="E90" s="17"/>
      <c r="F90" s="17"/>
      <c r="G90" s="72" t="s">
        <v>53</v>
      </c>
      <c r="H90" s="50">
        <f t="shared" si="1"/>
        <v>0</v>
      </c>
      <c r="I90" s="32">
        <f>SUM(I91)</f>
        <v>0</v>
      </c>
      <c r="J90" s="25">
        <f>SUM(J91)</f>
        <v>0</v>
      </c>
      <c r="K90" s="32">
        <f>SUM(K91)</f>
        <v>0</v>
      </c>
      <c r="L90" s="32">
        <f>SUM(L91)</f>
        <v>0</v>
      </c>
    </row>
    <row r="91" spans="1:12" ht="14.25" customHeight="1">
      <c r="A91" s="20">
        <v>2</v>
      </c>
      <c r="B91" s="17">
        <v>6</v>
      </c>
      <c r="C91" s="17">
        <v>3</v>
      </c>
      <c r="D91" s="17">
        <v>1</v>
      </c>
      <c r="E91" s="17">
        <v>1</v>
      </c>
      <c r="F91" s="17">
        <v>1</v>
      </c>
      <c r="G91" s="72" t="s">
        <v>53</v>
      </c>
      <c r="H91" s="50">
        <f t="shared" si="1"/>
        <v>0</v>
      </c>
      <c r="I91" s="27"/>
      <c r="J91" s="26"/>
      <c r="K91" s="27"/>
      <c r="L91" s="27"/>
    </row>
    <row r="92" spans="1:12" ht="409.6">
      <c r="A92" s="20">
        <v>2</v>
      </c>
      <c r="B92" s="17">
        <v>6</v>
      </c>
      <c r="C92" s="17">
        <v>4</v>
      </c>
      <c r="D92" s="17"/>
      <c r="E92" s="17"/>
      <c r="F92" s="17"/>
      <c r="G92" s="72" t="s">
        <v>54</v>
      </c>
      <c r="H92" s="50">
        <f t="shared" si="1"/>
        <v>0</v>
      </c>
      <c r="I92" s="32">
        <f>SUM(I93)</f>
        <v>0</v>
      </c>
      <c r="J92" s="25">
        <f>SUM(J93)</f>
        <v>0</v>
      </c>
      <c r="K92" s="32">
        <f>SUM(K93)</f>
        <v>0</v>
      </c>
      <c r="L92" s="32">
        <f>SUM(L93)</f>
        <v>0</v>
      </c>
    </row>
    <row r="93" spans="1:12" ht="409.6">
      <c r="A93" s="20">
        <v>2</v>
      </c>
      <c r="B93" s="17">
        <v>6</v>
      </c>
      <c r="C93" s="17">
        <v>4</v>
      </c>
      <c r="D93" s="17">
        <v>1</v>
      </c>
      <c r="E93" s="17">
        <v>1</v>
      </c>
      <c r="F93" s="17">
        <v>1</v>
      </c>
      <c r="G93" s="72" t="s">
        <v>54</v>
      </c>
      <c r="H93" s="50">
        <f t="shared" si="1"/>
        <v>0</v>
      </c>
      <c r="I93" s="27"/>
      <c r="J93" s="26"/>
      <c r="K93" s="27"/>
      <c r="L93" s="27"/>
    </row>
    <row r="94" spans="1:12" ht="409.6">
      <c r="A94" s="20">
        <v>2</v>
      </c>
      <c r="B94" s="17">
        <v>6</v>
      </c>
      <c r="C94" s="17">
        <v>5</v>
      </c>
      <c r="D94" s="17"/>
      <c r="E94" s="17"/>
      <c r="F94" s="17"/>
      <c r="G94" s="72" t="s">
        <v>55</v>
      </c>
      <c r="H94" s="50">
        <f t="shared" si="1"/>
        <v>0</v>
      </c>
      <c r="I94" s="35">
        <f>(I95)</f>
        <v>0</v>
      </c>
      <c r="J94" s="35">
        <f>(J95)</f>
        <v>0</v>
      </c>
      <c r="K94" s="35">
        <f>(K95)</f>
        <v>0</v>
      </c>
      <c r="L94" s="35">
        <f>(L95)</f>
        <v>0</v>
      </c>
    </row>
    <row r="95" spans="1:12" ht="409.6">
      <c r="A95" s="20">
        <v>2</v>
      </c>
      <c r="B95" s="17">
        <v>6</v>
      </c>
      <c r="C95" s="17">
        <v>5</v>
      </c>
      <c r="D95" s="17">
        <v>1</v>
      </c>
      <c r="E95" s="17">
        <v>1</v>
      </c>
      <c r="F95" s="17">
        <v>1</v>
      </c>
      <c r="G95" s="72" t="s">
        <v>55</v>
      </c>
      <c r="H95" s="50">
        <f t="shared" si="1"/>
        <v>0</v>
      </c>
      <c r="I95" s="36"/>
      <c r="J95" s="36"/>
      <c r="K95" s="36"/>
      <c r="L95" s="36"/>
    </row>
    <row r="96" spans="1:12" ht="409.6">
      <c r="A96" s="20">
        <v>2</v>
      </c>
      <c r="B96" s="17">
        <v>7</v>
      </c>
      <c r="C96" s="17"/>
      <c r="D96" s="17"/>
      <c r="E96" s="17"/>
      <c r="F96" s="17"/>
      <c r="G96" s="72" t="s">
        <v>56</v>
      </c>
      <c r="H96" s="51">
        <f t="shared" si="1"/>
        <v>0</v>
      </c>
      <c r="I96" s="37">
        <f>SUM(I97+I100+I103)</f>
        <v>0</v>
      </c>
      <c r="J96" s="37">
        <f>SUM(J97+J100+J103)</f>
        <v>0</v>
      </c>
      <c r="K96" s="37">
        <f>SUM(K97+K100+K103)</f>
        <v>0</v>
      </c>
      <c r="L96" s="37">
        <f>SUM(L97+L100+L103)</f>
        <v>0</v>
      </c>
    </row>
    <row r="97" spans="1:12" ht="409.6">
      <c r="A97" s="20">
        <v>2</v>
      </c>
      <c r="B97" s="17">
        <v>7</v>
      </c>
      <c r="C97" s="17">
        <v>1</v>
      </c>
      <c r="D97" s="17"/>
      <c r="E97" s="17"/>
      <c r="F97" s="17"/>
      <c r="G97" s="72" t="s">
        <v>57</v>
      </c>
      <c r="H97" s="50">
        <f t="shared" si="1"/>
        <v>0</v>
      </c>
      <c r="I97" s="25">
        <f>SUM(I98:I99)</f>
        <v>0</v>
      </c>
      <c r="J97" s="25">
        <f>SUM(J98:J99)</f>
        <v>0</v>
      </c>
      <c r="K97" s="25">
        <f>SUM(K98:K99)</f>
        <v>0</v>
      </c>
      <c r="L97" s="25">
        <f>SUM(L98:L99)</f>
        <v>0</v>
      </c>
    </row>
    <row r="98" spans="1:12" ht="409.6">
      <c r="A98" s="20">
        <v>2</v>
      </c>
      <c r="B98" s="17">
        <v>7</v>
      </c>
      <c r="C98" s="17">
        <v>1</v>
      </c>
      <c r="D98" s="17">
        <v>1</v>
      </c>
      <c r="E98" s="17">
        <v>1</v>
      </c>
      <c r="F98" s="17">
        <v>1</v>
      </c>
      <c r="G98" s="72" t="s">
        <v>58</v>
      </c>
      <c r="H98" s="50">
        <f t="shared" si="1"/>
        <v>0</v>
      </c>
      <c r="I98" s="31"/>
      <c r="J98" s="31"/>
      <c r="K98" s="31"/>
      <c r="L98" s="31"/>
    </row>
    <row r="99" spans="1:12" ht="15" customHeight="1">
      <c r="A99" s="20">
        <v>2</v>
      </c>
      <c r="B99" s="17">
        <v>7</v>
      </c>
      <c r="C99" s="17">
        <v>1</v>
      </c>
      <c r="D99" s="17">
        <v>1</v>
      </c>
      <c r="E99" s="17">
        <v>1</v>
      </c>
      <c r="F99" s="17">
        <v>2</v>
      </c>
      <c r="G99" s="72" t="s">
        <v>59</v>
      </c>
      <c r="H99" s="50">
        <f t="shared" si="1"/>
        <v>0</v>
      </c>
      <c r="I99" s="27"/>
      <c r="J99" s="26"/>
      <c r="K99" s="27"/>
      <c r="L99" s="27"/>
    </row>
    <row r="100" spans="1:12" ht="409.6">
      <c r="A100" s="20">
        <v>2</v>
      </c>
      <c r="B100" s="17">
        <v>7</v>
      </c>
      <c r="C100" s="17">
        <v>2</v>
      </c>
      <c r="D100" s="17"/>
      <c r="E100" s="17"/>
      <c r="F100" s="17"/>
      <c r="G100" s="72" t="s">
        <v>60</v>
      </c>
      <c r="H100" s="50">
        <f t="shared" si="1"/>
        <v>0</v>
      </c>
      <c r="I100" s="32">
        <f>SUM(I101:I102)</f>
        <v>0</v>
      </c>
      <c r="J100" s="32">
        <f>SUM(J101:J102)</f>
        <v>0</v>
      </c>
      <c r="K100" s="32">
        <f>SUM(K101:K102)</f>
        <v>0</v>
      </c>
      <c r="L100" s="32">
        <f>SUM(L101:L102)</f>
        <v>0</v>
      </c>
    </row>
    <row r="101" spans="1:12" ht="409.6">
      <c r="A101" s="20">
        <v>2</v>
      </c>
      <c r="B101" s="17">
        <v>7</v>
      </c>
      <c r="C101" s="17">
        <v>2</v>
      </c>
      <c r="D101" s="17">
        <v>1</v>
      </c>
      <c r="E101" s="17">
        <v>1</v>
      </c>
      <c r="F101" s="17">
        <v>1</v>
      </c>
      <c r="G101" s="72" t="s">
        <v>61</v>
      </c>
      <c r="H101" s="50">
        <f t="shared" si="1"/>
        <v>0</v>
      </c>
      <c r="I101" s="31"/>
      <c r="J101" s="31"/>
      <c r="K101" s="31"/>
      <c r="L101" s="31"/>
    </row>
    <row r="102" spans="1:12" ht="409.6">
      <c r="A102" s="20">
        <v>2</v>
      </c>
      <c r="B102" s="17">
        <v>7</v>
      </c>
      <c r="C102" s="17">
        <v>2</v>
      </c>
      <c r="D102" s="17">
        <v>1</v>
      </c>
      <c r="E102" s="17">
        <v>1</v>
      </c>
      <c r="F102" s="17">
        <v>2</v>
      </c>
      <c r="G102" s="72" t="s">
        <v>62</v>
      </c>
      <c r="H102" s="50">
        <f t="shared" si="1"/>
        <v>0</v>
      </c>
      <c r="I102" s="27"/>
      <c r="J102" s="26"/>
      <c r="K102" s="27"/>
      <c r="L102" s="27"/>
    </row>
    <row r="103" spans="1:12" ht="409.6">
      <c r="A103" s="20">
        <v>2</v>
      </c>
      <c r="B103" s="17">
        <v>7</v>
      </c>
      <c r="C103" s="17">
        <v>3</v>
      </c>
      <c r="D103" s="17"/>
      <c r="E103" s="17"/>
      <c r="F103" s="17"/>
      <c r="G103" s="72" t="s">
        <v>63</v>
      </c>
      <c r="H103" s="50">
        <f t="shared" si="1"/>
        <v>0</v>
      </c>
      <c r="I103" s="32">
        <f>SUM(I104:I105)</f>
        <v>0</v>
      </c>
      <c r="J103" s="32">
        <f>SUM(J104:J105)</f>
        <v>0</v>
      </c>
      <c r="K103" s="32">
        <f>SUM(K104:K105)</f>
        <v>0</v>
      </c>
      <c r="L103" s="32">
        <f>SUM(L104:L105)</f>
        <v>0</v>
      </c>
    </row>
    <row r="104" spans="1:12" ht="409.6">
      <c r="A104" s="20">
        <v>2</v>
      </c>
      <c r="B104" s="17">
        <v>7</v>
      </c>
      <c r="C104" s="17">
        <v>3</v>
      </c>
      <c r="D104" s="17">
        <v>1</v>
      </c>
      <c r="E104" s="17">
        <v>1</v>
      </c>
      <c r="F104" s="17">
        <v>1</v>
      </c>
      <c r="G104" s="72" t="s">
        <v>64</v>
      </c>
      <c r="H104" s="50">
        <f t="shared" si="1"/>
        <v>0</v>
      </c>
      <c r="I104" s="34"/>
      <c r="J104" s="34"/>
      <c r="K104" s="34"/>
      <c r="L104" s="34"/>
    </row>
    <row r="105" spans="1:12" ht="409.6">
      <c r="A105" s="20">
        <v>2</v>
      </c>
      <c r="B105" s="17">
        <v>7</v>
      </c>
      <c r="C105" s="17">
        <v>3</v>
      </c>
      <c r="D105" s="17">
        <v>1</v>
      </c>
      <c r="E105" s="17">
        <v>1</v>
      </c>
      <c r="F105" s="17">
        <v>2</v>
      </c>
      <c r="G105" s="72" t="s">
        <v>65</v>
      </c>
      <c r="H105" s="50">
        <f t="shared" si="1"/>
        <v>0</v>
      </c>
      <c r="I105" s="38"/>
      <c r="J105" s="31"/>
      <c r="K105" s="38"/>
      <c r="L105" s="38"/>
    </row>
    <row r="106" spans="1:12" ht="409.6">
      <c r="A106" s="20">
        <v>2</v>
      </c>
      <c r="B106" s="17">
        <v>8</v>
      </c>
      <c r="C106" s="17"/>
      <c r="D106" s="17"/>
      <c r="E106" s="17"/>
      <c r="F106" s="17"/>
      <c r="G106" s="72" t="s">
        <v>66</v>
      </c>
      <c r="H106" s="51">
        <f t="shared" si="1"/>
        <v>0</v>
      </c>
      <c r="I106" s="39">
        <f>I107</f>
        <v>0</v>
      </c>
      <c r="J106" s="39">
        <f>J107</f>
        <v>0</v>
      </c>
      <c r="K106" s="39">
        <f>K107</f>
        <v>0</v>
      </c>
      <c r="L106" s="39">
        <f>L107</f>
        <v>0</v>
      </c>
    </row>
    <row r="107" spans="1:12" ht="409.6">
      <c r="A107" s="20">
        <v>2</v>
      </c>
      <c r="B107" s="17">
        <v>8</v>
      </c>
      <c r="C107" s="17">
        <v>1</v>
      </c>
      <c r="D107" s="17"/>
      <c r="E107" s="17"/>
      <c r="F107" s="17"/>
      <c r="G107" s="72" t="s">
        <v>66</v>
      </c>
      <c r="H107" s="50">
        <f t="shared" si="1"/>
        <v>0</v>
      </c>
      <c r="I107" s="40">
        <f>I108+I111</f>
        <v>0</v>
      </c>
      <c r="J107" s="40">
        <f>J108+J111</f>
        <v>0</v>
      </c>
      <c r="K107" s="40">
        <f>K108+K111</f>
        <v>0</v>
      </c>
      <c r="L107" s="40">
        <f>L108+L111</f>
        <v>0</v>
      </c>
    </row>
    <row r="108" spans="1:12" ht="409.6">
      <c r="A108" s="20">
        <v>2</v>
      </c>
      <c r="B108" s="17">
        <v>8</v>
      </c>
      <c r="C108" s="17">
        <v>1</v>
      </c>
      <c r="D108" s="17">
        <v>1</v>
      </c>
      <c r="E108" s="17"/>
      <c r="F108" s="17"/>
      <c r="G108" s="72" t="s">
        <v>44</v>
      </c>
      <c r="H108" s="50">
        <f t="shared" si="1"/>
        <v>0</v>
      </c>
      <c r="I108" s="30">
        <f>SUM(I109:I110)</f>
        <v>0</v>
      </c>
      <c r="J108" s="30">
        <f>SUM(J109:J110)</f>
        <v>0</v>
      </c>
      <c r="K108" s="30">
        <f>SUM(K109:K110)</f>
        <v>0</v>
      </c>
      <c r="L108" s="30">
        <f>SUM(L109:L110)</f>
        <v>0</v>
      </c>
    </row>
    <row r="109" spans="1:12" ht="409.6">
      <c r="A109" s="20">
        <v>2</v>
      </c>
      <c r="B109" s="17">
        <v>8</v>
      </c>
      <c r="C109" s="17">
        <v>1</v>
      </c>
      <c r="D109" s="17">
        <v>1</v>
      </c>
      <c r="E109" s="17">
        <v>1</v>
      </c>
      <c r="F109" s="17">
        <v>1</v>
      </c>
      <c r="G109" s="72" t="s">
        <v>67</v>
      </c>
      <c r="H109" s="50">
        <f t="shared" si="1"/>
        <v>0</v>
      </c>
      <c r="I109" s="31"/>
      <c r="J109" s="31"/>
      <c r="K109" s="31"/>
      <c r="L109" s="31"/>
    </row>
    <row r="110" spans="1:12" ht="409.6">
      <c r="A110" s="20">
        <v>2</v>
      </c>
      <c r="B110" s="17">
        <v>8</v>
      </c>
      <c r="C110" s="17">
        <v>1</v>
      </c>
      <c r="D110" s="17">
        <v>1</v>
      </c>
      <c r="E110" s="17">
        <v>1</v>
      </c>
      <c r="F110" s="17">
        <v>2</v>
      </c>
      <c r="G110" s="72" t="s">
        <v>68</v>
      </c>
      <c r="H110" s="50">
        <f t="shared" si="1"/>
        <v>0</v>
      </c>
      <c r="I110" s="31"/>
      <c r="J110" s="31"/>
      <c r="K110" s="31"/>
      <c r="L110" s="31"/>
    </row>
    <row r="111" spans="1:12" ht="409.6">
      <c r="A111" s="20">
        <v>2</v>
      </c>
      <c r="B111" s="17">
        <v>8</v>
      </c>
      <c r="C111" s="17">
        <v>1</v>
      </c>
      <c r="D111" s="17">
        <v>2</v>
      </c>
      <c r="E111" s="17"/>
      <c r="F111" s="17"/>
      <c r="G111" s="72" t="s">
        <v>45</v>
      </c>
      <c r="H111" s="50">
        <f t="shared" si="1"/>
        <v>0</v>
      </c>
      <c r="I111" s="25">
        <f>I112</f>
        <v>0</v>
      </c>
      <c r="J111" s="25">
        <f>J112</f>
        <v>0</v>
      </c>
      <c r="K111" s="25">
        <f>K112</f>
        <v>0</v>
      </c>
      <c r="L111" s="25">
        <f>L112</f>
        <v>0</v>
      </c>
    </row>
    <row r="112" spans="1:12" ht="409.6">
      <c r="A112" s="20">
        <v>2</v>
      </c>
      <c r="B112" s="17">
        <v>8</v>
      </c>
      <c r="C112" s="17">
        <v>1</v>
      </c>
      <c r="D112" s="17">
        <v>2</v>
      </c>
      <c r="E112" s="17">
        <v>1</v>
      </c>
      <c r="F112" s="17">
        <v>1</v>
      </c>
      <c r="G112" s="72" t="s">
        <v>140</v>
      </c>
      <c r="H112" s="50">
        <f t="shared" si="1"/>
        <v>0</v>
      </c>
      <c r="I112" s="26"/>
      <c r="J112" s="26"/>
      <c r="K112" s="26"/>
      <c r="L112" s="26"/>
    </row>
    <row r="113" spans="1:12" ht="24">
      <c r="A113" s="20">
        <v>2</v>
      </c>
      <c r="B113" s="17">
        <v>9</v>
      </c>
      <c r="C113" s="17"/>
      <c r="D113" s="17"/>
      <c r="E113" s="17"/>
      <c r="F113" s="17"/>
      <c r="G113" s="73" t="s">
        <v>135</v>
      </c>
      <c r="H113" s="51">
        <f t="shared" si="1"/>
        <v>0</v>
      </c>
      <c r="I113" s="24">
        <f>I114+I116</f>
        <v>0</v>
      </c>
      <c r="J113" s="24">
        <f>J114+J116</f>
        <v>0</v>
      </c>
      <c r="K113" s="24">
        <f>K114+K116</f>
        <v>0</v>
      </c>
      <c r="L113" s="24">
        <f>L114+L116</f>
        <v>0</v>
      </c>
    </row>
    <row r="114" spans="1:12" ht="24">
      <c r="A114" s="20">
        <v>2</v>
      </c>
      <c r="B114" s="17">
        <v>9</v>
      </c>
      <c r="C114" s="17">
        <v>1</v>
      </c>
      <c r="D114" s="17"/>
      <c r="E114" s="17"/>
      <c r="F114" s="17"/>
      <c r="G114" s="73" t="s">
        <v>136</v>
      </c>
      <c r="H114" s="50">
        <f t="shared" si="1"/>
        <v>0</v>
      </c>
      <c r="I114" s="25">
        <f>I115</f>
        <v>0</v>
      </c>
      <c r="J114" s="25">
        <f>J115</f>
        <v>0</v>
      </c>
      <c r="K114" s="25">
        <f>K115</f>
        <v>0</v>
      </c>
      <c r="L114" s="25">
        <f>L115</f>
        <v>0</v>
      </c>
    </row>
    <row r="115" spans="1:12" ht="409.6">
      <c r="A115" s="20">
        <v>2</v>
      </c>
      <c r="B115" s="17">
        <v>9</v>
      </c>
      <c r="C115" s="17">
        <v>1</v>
      </c>
      <c r="D115" s="17">
        <v>1</v>
      </c>
      <c r="E115" s="17">
        <v>1</v>
      </c>
      <c r="F115" s="17">
        <v>1</v>
      </c>
      <c r="G115" s="73" t="s">
        <v>37</v>
      </c>
      <c r="H115" s="50">
        <f t="shared" si="1"/>
        <v>0</v>
      </c>
      <c r="I115" s="27"/>
      <c r="J115" s="27"/>
      <c r="K115" s="27"/>
      <c r="L115" s="27"/>
    </row>
    <row r="116" spans="1:12" ht="24">
      <c r="A116" s="20">
        <v>2</v>
      </c>
      <c r="B116" s="17">
        <v>9</v>
      </c>
      <c r="C116" s="17">
        <v>2</v>
      </c>
      <c r="D116" s="17"/>
      <c r="E116" s="17"/>
      <c r="F116" s="17"/>
      <c r="G116" s="80" t="s">
        <v>135</v>
      </c>
      <c r="H116" s="50">
        <f t="shared" ref="H116:H181" si="2">(I116+J116+K116+L116)</f>
        <v>0</v>
      </c>
      <c r="I116" s="32">
        <f>I117+I121</f>
        <v>0</v>
      </c>
      <c r="J116" s="32">
        <f>J117+J121</f>
        <v>0</v>
      </c>
      <c r="K116" s="32">
        <f>K117+K121</f>
        <v>0</v>
      </c>
      <c r="L116" s="32">
        <f>L117+L121</f>
        <v>0</v>
      </c>
    </row>
    <row r="117" spans="1:12" ht="409.6">
      <c r="A117" s="20">
        <v>2</v>
      </c>
      <c r="B117" s="17">
        <v>9</v>
      </c>
      <c r="C117" s="17">
        <v>2</v>
      </c>
      <c r="D117" s="17">
        <v>1</v>
      </c>
      <c r="E117" s="17"/>
      <c r="F117" s="17"/>
      <c r="G117" s="72" t="s">
        <v>44</v>
      </c>
      <c r="H117" s="50">
        <f t="shared" si="2"/>
        <v>0</v>
      </c>
      <c r="I117" s="25">
        <f>SUM(I118:I120)</f>
        <v>0</v>
      </c>
      <c r="J117" s="25">
        <f>SUM(J118:J120)</f>
        <v>0</v>
      </c>
      <c r="K117" s="25">
        <f>SUM(K118:K120)</f>
        <v>0</v>
      </c>
      <c r="L117" s="25">
        <f>SUM(L118:L120)</f>
        <v>0</v>
      </c>
    </row>
    <row r="118" spans="1:12" ht="409.6">
      <c r="A118" s="20">
        <v>2</v>
      </c>
      <c r="B118" s="17">
        <v>9</v>
      </c>
      <c r="C118" s="17">
        <v>2</v>
      </c>
      <c r="D118" s="17">
        <v>1</v>
      </c>
      <c r="E118" s="17">
        <v>1</v>
      </c>
      <c r="F118" s="17">
        <v>1</v>
      </c>
      <c r="G118" s="72" t="s">
        <v>69</v>
      </c>
      <c r="H118" s="50">
        <f t="shared" si="2"/>
        <v>0</v>
      </c>
      <c r="I118" s="27"/>
      <c r="J118" s="27"/>
      <c r="K118" s="27"/>
      <c r="L118" s="27"/>
    </row>
    <row r="119" spans="1:12" ht="24">
      <c r="A119" s="20">
        <v>2</v>
      </c>
      <c r="B119" s="17">
        <v>9</v>
      </c>
      <c r="C119" s="17">
        <v>2</v>
      </c>
      <c r="D119" s="17">
        <v>1</v>
      </c>
      <c r="E119" s="17">
        <v>1</v>
      </c>
      <c r="F119" s="17">
        <v>2</v>
      </c>
      <c r="G119" s="72" t="s">
        <v>70</v>
      </c>
      <c r="H119" s="50">
        <f t="shared" si="2"/>
        <v>0</v>
      </c>
      <c r="I119" s="27"/>
      <c r="J119" s="27"/>
      <c r="K119" s="27"/>
      <c r="L119" s="27"/>
    </row>
    <row r="120" spans="1:12" ht="409.6">
      <c r="A120" s="20">
        <v>2</v>
      </c>
      <c r="B120" s="17">
        <v>9</v>
      </c>
      <c r="C120" s="17">
        <v>2</v>
      </c>
      <c r="D120" s="17">
        <v>1</v>
      </c>
      <c r="E120" s="17">
        <v>1</v>
      </c>
      <c r="F120" s="17">
        <v>3</v>
      </c>
      <c r="G120" s="72" t="s">
        <v>71</v>
      </c>
      <c r="H120" s="50">
        <f t="shared" si="2"/>
        <v>0</v>
      </c>
      <c r="I120" s="31"/>
      <c r="J120" s="31"/>
      <c r="K120" s="31"/>
      <c r="L120" s="31"/>
    </row>
    <row r="121" spans="1:12" ht="409.6">
      <c r="A121" s="20">
        <v>2</v>
      </c>
      <c r="B121" s="17">
        <v>9</v>
      </c>
      <c r="C121" s="17">
        <v>2</v>
      </c>
      <c r="D121" s="17">
        <v>2</v>
      </c>
      <c r="E121" s="17"/>
      <c r="F121" s="17"/>
      <c r="G121" s="72" t="s">
        <v>45</v>
      </c>
      <c r="H121" s="50">
        <f t="shared" si="2"/>
        <v>0</v>
      </c>
      <c r="I121" s="32">
        <f>SUM(I122:I124)</f>
        <v>0</v>
      </c>
      <c r="J121" s="32">
        <f>SUM(J122:J124)</f>
        <v>0</v>
      </c>
      <c r="K121" s="32">
        <f>SUM(K122:K124)</f>
        <v>0</v>
      </c>
      <c r="L121" s="32">
        <f>SUM(L122:L124)</f>
        <v>0</v>
      </c>
    </row>
    <row r="122" spans="1:12" ht="409.6">
      <c r="A122" s="20">
        <v>2</v>
      </c>
      <c r="B122" s="17">
        <v>9</v>
      </c>
      <c r="C122" s="17">
        <v>2</v>
      </c>
      <c r="D122" s="17">
        <v>2</v>
      </c>
      <c r="E122" s="17">
        <v>1</v>
      </c>
      <c r="F122" s="17">
        <v>1</v>
      </c>
      <c r="G122" s="72" t="s">
        <v>133</v>
      </c>
      <c r="H122" s="50">
        <f t="shared" si="2"/>
        <v>0</v>
      </c>
      <c r="I122" s="38"/>
      <c r="J122" s="38"/>
      <c r="K122" s="38"/>
      <c r="L122" s="38"/>
    </row>
    <row r="123" spans="1:12" ht="409.6">
      <c r="A123" s="20">
        <v>2</v>
      </c>
      <c r="B123" s="17">
        <v>9</v>
      </c>
      <c r="C123" s="17">
        <v>2</v>
      </c>
      <c r="D123" s="17">
        <v>2</v>
      </c>
      <c r="E123" s="17">
        <v>1</v>
      </c>
      <c r="F123" s="17">
        <v>2</v>
      </c>
      <c r="G123" s="72" t="s">
        <v>72</v>
      </c>
      <c r="H123" s="50">
        <f t="shared" si="2"/>
        <v>0</v>
      </c>
      <c r="I123" s="31"/>
      <c r="J123" s="31"/>
      <c r="K123" s="31"/>
      <c r="L123" s="31"/>
    </row>
    <row r="124" spans="1:12" ht="409.6">
      <c r="A124" s="20">
        <v>2</v>
      </c>
      <c r="B124" s="17">
        <v>9</v>
      </c>
      <c r="C124" s="17">
        <v>2</v>
      </c>
      <c r="D124" s="17">
        <v>2</v>
      </c>
      <c r="E124" s="17">
        <v>1</v>
      </c>
      <c r="F124" s="17">
        <v>3</v>
      </c>
      <c r="G124" s="72" t="s">
        <v>73</v>
      </c>
      <c r="H124" s="50">
        <f t="shared" si="2"/>
        <v>0</v>
      </c>
      <c r="I124" s="27"/>
      <c r="J124" s="27"/>
      <c r="K124" s="27"/>
      <c r="L124" s="27"/>
    </row>
    <row r="125" spans="1:12" ht="36">
      <c r="A125" s="20">
        <v>3</v>
      </c>
      <c r="B125" s="17"/>
      <c r="C125" s="17"/>
      <c r="D125" s="17"/>
      <c r="E125" s="17"/>
      <c r="F125" s="17"/>
      <c r="G125" s="72" t="s">
        <v>74</v>
      </c>
      <c r="H125" s="51">
        <f t="shared" si="2"/>
        <v>0</v>
      </c>
      <c r="I125" s="37">
        <f>I126+I165+I210</f>
        <v>0</v>
      </c>
      <c r="J125" s="37">
        <f>J126+J165+J210</f>
        <v>0</v>
      </c>
      <c r="K125" s="37">
        <f>K126+K165+K210</f>
        <v>0</v>
      </c>
      <c r="L125" s="37">
        <f>L126+L165+L210</f>
        <v>0</v>
      </c>
    </row>
    <row r="126" spans="1:12" ht="409.6">
      <c r="A126" s="20">
        <v>3</v>
      </c>
      <c r="B126" s="17">
        <v>1</v>
      </c>
      <c r="C126" s="17"/>
      <c r="D126" s="17"/>
      <c r="E126" s="17"/>
      <c r="F126" s="17"/>
      <c r="G126" s="72" t="s">
        <v>75</v>
      </c>
      <c r="H126" s="51">
        <f t="shared" si="2"/>
        <v>0</v>
      </c>
      <c r="I126" s="37">
        <f>I127+I144+I151+I160</f>
        <v>0</v>
      </c>
      <c r="J126" s="37">
        <f>J127+J144+J151+J160</f>
        <v>0</v>
      </c>
      <c r="K126" s="37">
        <f>K127+K144+K151+K160</f>
        <v>0</v>
      </c>
      <c r="L126" s="37">
        <f>L127+L144+L151+L160</f>
        <v>0</v>
      </c>
    </row>
    <row r="127" spans="1:12" ht="409.6">
      <c r="A127" s="20">
        <v>3</v>
      </c>
      <c r="B127" s="17">
        <v>1</v>
      </c>
      <c r="C127" s="17">
        <v>1</v>
      </c>
      <c r="D127" s="17"/>
      <c r="E127" s="17"/>
      <c r="F127" s="17"/>
      <c r="G127" s="72" t="s">
        <v>76</v>
      </c>
      <c r="H127" s="50">
        <f t="shared" si="2"/>
        <v>0</v>
      </c>
      <c r="I127" s="25">
        <f>I128+I130+I134+I138+I142</f>
        <v>0</v>
      </c>
      <c r="J127" s="25">
        <f>J128+J130+J134+J138+J142</f>
        <v>0</v>
      </c>
      <c r="K127" s="25">
        <f>K128+K130+K134+K138+K142</f>
        <v>0</v>
      </c>
      <c r="L127" s="25">
        <f>L128+L130+L134+L138+L142</f>
        <v>0</v>
      </c>
    </row>
    <row r="128" spans="1:12" ht="409.6">
      <c r="A128" s="20">
        <v>3</v>
      </c>
      <c r="B128" s="17">
        <v>1</v>
      </c>
      <c r="C128" s="17">
        <v>1</v>
      </c>
      <c r="D128" s="17">
        <v>1</v>
      </c>
      <c r="E128" s="17"/>
      <c r="F128" s="17"/>
      <c r="G128" s="73" t="s">
        <v>137</v>
      </c>
      <c r="H128" s="50">
        <f t="shared" si="2"/>
        <v>0</v>
      </c>
      <c r="I128" s="25">
        <f>I129</f>
        <v>0</v>
      </c>
      <c r="J128" s="25">
        <f>J129</f>
        <v>0</v>
      </c>
      <c r="K128" s="25">
        <f>K129</f>
        <v>0</v>
      </c>
      <c r="L128" s="25">
        <f>L129</f>
        <v>0</v>
      </c>
    </row>
    <row r="129" spans="1:12" ht="409.6">
      <c r="A129" s="20">
        <v>3</v>
      </c>
      <c r="B129" s="17">
        <v>1</v>
      </c>
      <c r="C129" s="17">
        <v>1</v>
      </c>
      <c r="D129" s="17">
        <v>1</v>
      </c>
      <c r="E129" s="17">
        <v>1</v>
      </c>
      <c r="F129" s="17">
        <v>1</v>
      </c>
      <c r="G129" s="73" t="s">
        <v>77</v>
      </c>
      <c r="H129" s="50">
        <f t="shared" si="2"/>
        <v>0</v>
      </c>
      <c r="I129" s="27"/>
      <c r="J129" s="27"/>
      <c r="K129" s="27"/>
      <c r="L129" s="27"/>
    </row>
    <row r="130" spans="1:12" ht="409.6">
      <c r="A130" s="20">
        <v>3</v>
      </c>
      <c r="B130" s="17">
        <v>1</v>
      </c>
      <c r="C130" s="17">
        <v>1</v>
      </c>
      <c r="D130" s="17">
        <v>2</v>
      </c>
      <c r="E130" s="17"/>
      <c r="F130" s="17"/>
      <c r="G130" s="72" t="s">
        <v>79</v>
      </c>
      <c r="H130" s="50">
        <f t="shared" si="2"/>
        <v>0</v>
      </c>
      <c r="I130" s="32">
        <f>SUM(I131:I133)</f>
        <v>0</v>
      </c>
      <c r="J130" s="32">
        <f>SUM(J131:J133)</f>
        <v>0</v>
      </c>
      <c r="K130" s="32">
        <f>SUM(K131:K133)</f>
        <v>0</v>
      </c>
      <c r="L130" s="32">
        <f>SUM(L131:L133)</f>
        <v>0</v>
      </c>
    </row>
    <row r="131" spans="1:12" ht="409.6">
      <c r="A131" s="20">
        <v>3</v>
      </c>
      <c r="B131" s="17">
        <v>1</v>
      </c>
      <c r="C131" s="17">
        <v>1</v>
      </c>
      <c r="D131" s="17">
        <v>2</v>
      </c>
      <c r="E131" s="17">
        <v>1</v>
      </c>
      <c r="F131" s="17">
        <v>1</v>
      </c>
      <c r="G131" s="72" t="s">
        <v>80</v>
      </c>
      <c r="H131" s="50">
        <f t="shared" si="2"/>
        <v>0</v>
      </c>
      <c r="I131" s="38"/>
      <c r="J131" s="38"/>
      <c r="K131" s="38"/>
      <c r="L131" s="38"/>
    </row>
    <row r="132" spans="1:12" ht="409.6">
      <c r="A132" s="20">
        <v>3</v>
      </c>
      <c r="B132" s="17">
        <v>1</v>
      </c>
      <c r="C132" s="17">
        <v>1</v>
      </c>
      <c r="D132" s="17">
        <v>2</v>
      </c>
      <c r="E132" s="17">
        <v>1</v>
      </c>
      <c r="F132" s="17">
        <v>2</v>
      </c>
      <c r="G132" s="72" t="s">
        <v>81</v>
      </c>
      <c r="H132" s="50">
        <f t="shared" si="2"/>
        <v>0</v>
      </c>
      <c r="I132" s="31"/>
      <c r="J132" s="31"/>
      <c r="K132" s="31"/>
      <c r="L132" s="31"/>
    </row>
    <row r="133" spans="1:12" ht="409.6">
      <c r="A133" s="20">
        <v>3</v>
      </c>
      <c r="B133" s="17">
        <v>1</v>
      </c>
      <c r="C133" s="17">
        <v>1</v>
      </c>
      <c r="D133" s="17">
        <v>2</v>
      </c>
      <c r="E133" s="17">
        <v>1</v>
      </c>
      <c r="F133" s="17">
        <v>3</v>
      </c>
      <c r="G133" s="72" t="s">
        <v>82</v>
      </c>
      <c r="H133" s="50">
        <f t="shared" si="2"/>
        <v>0</v>
      </c>
      <c r="I133" s="38"/>
      <c r="J133" s="38"/>
      <c r="K133" s="38"/>
      <c r="L133" s="38"/>
    </row>
    <row r="134" spans="1:12" ht="409.6">
      <c r="A134" s="20">
        <v>3</v>
      </c>
      <c r="B134" s="17">
        <v>1</v>
      </c>
      <c r="C134" s="17">
        <v>1</v>
      </c>
      <c r="D134" s="17">
        <v>3</v>
      </c>
      <c r="E134" s="17"/>
      <c r="F134" s="17"/>
      <c r="G134" s="72" t="s">
        <v>83</v>
      </c>
      <c r="H134" s="50">
        <f t="shared" si="2"/>
        <v>0</v>
      </c>
      <c r="I134" s="35">
        <f>(I135+I136+I137)</f>
        <v>0</v>
      </c>
      <c r="J134" s="35">
        <f>(J135+J136+J137)</f>
        <v>0</v>
      </c>
      <c r="K134" s="35">
        <f>(K135+K136+K137)</f>
        <v>0</v>
      </c>
      <c r="L134" s="35">
        <f>(L135+L136+L137)</f>
        <v>0</v>
      </c>
    </row>
    <row r="135" spans="1:12" ht="409.6">
      <c r="A135" s="43">
        <v>3</v>
      </c>
      <c r="B135" s="18">
        <v>1</v>
      </c>
      <c r="C135" s="18">
        <v>1</v>
      </c>
      <c r="D135" s="18">
        <v>3</v>
      </c>
      <c r="E135" s="18">
        <v>1</v>
      </c>
      <c r="F135" s="18">
        <v>1</v>
      </c>
      <c r="G135" s="72" t="s">
        <v>84</v>
      </c>
      <c r="H135" s="50">
        <f t="shared" si="2"/>
        <v>0</v>
      </c>
      <c r="I135" s="31"/>
      <c r="J135" s="31"/>
      <c r="K135" s="31"/>
      <c r="L135" s="31"/>
    </row>
    <row r="136" spans="1:12" ht="409.6">
      <c r="A136" s="20">
        <v>3</v>
      </c>
      <c r="B136" s="17">
        <v>1</v>
      </c>
      <c r="C136" s="17">
        <v>1</v>
      </c>
      <c r="D136" s="17">
        <v>3</v>
      </c>
      <c r="E136" s="17">
        <v>1</v>
      </c>
      <c r="F136" s="17">
        <v>2</v>
      </c>
      <c r="G136" s="72" t="s">
        <v>85</v>
      </c>
      <c r="H136" s="50">
        <f t="shared" si="2"/>
        <v>0</v>
      </c>
      <c r="I136" s="31"/>
      <c r="J136" s="31"/>
      <c r="K136" s="31"/>
      <c r="L136" s="31"/>
    </row>
    <row r="137" spans="1:12" ht="409.6">
      <c r="A137" s="78">
        <v>3</v>
      </c>
      <c r="B137" s="79">
        <v>1</v>
      </c>
      <c r="C137" s="79">
        <v>1</v>
      </c>
      <c r="D137" s="79">
        <v>3</v>
      </c>
      <c r="E137" s="79">
        <v>1</v>
      </c>
      <c r="F137" s="79">
        <v>3</v>
      </c>
      <c r="G137" s="73" t="s">
        <v>18</v>
      </c>
      <c r="H137" s="50">
        <f t="shared" si="2"/>
        <v>0</v>
      </c>
      <c r="I137" s="31"/>
      <c r="J137" s="31"/>
      <c r="K137" s="31"/>
      <c r="L137" s="31"/>
    </row>
    <row r="138" spans="1:12" ht="409.6">
      <c r="A138" s="20">
        <v>3</v>
      </c>
      <c r="B138" s="17">
        <v>1</v>
      </c>
      <c r="C138" s="17">
        <v>1</v>
      </c>
      <c r="D138" s="17">
        <v>4</v>
      </c>
      <c r="E138" s="17"/>
      <c r="F138" s="17"/>
      <c r="G138" s="72" t="s">
        <v>86</v>
      </c>
      <c r="H138" s="50">
        <f t="shared" si="2"/>
        <v>0</v>
      </c>
      <c r="I138" s="32">
        <f>SUM(I139:I141)</f>
        <v>0</v>
      </c>
      <c r="J138" s="32">
        <f>SUM(J139:J141)</f>
        <v>0</v>
      </c>
      <c r="K138" s="32">
        <f>SUM(K139:K141)</f>
        <v>0</v>
      </c>
      <c r="L138" s="32">
        <f>SUM(L139:L141)</f>
        <v>0</v>
      </c>
    </row>
    <row r="139" spans="1:12" ht="409.6">
      <c r="A139" s="20">
        <v>3</v>
      </c>
      <c r="B139" s="17">
        <v>1</v>
      </c>
      <c r="C139" s="17">
        <v>1</v>
      </c>
      <c r="D139" s="17">
        <v>4</v>
      </c>
      <c r="E139" s="17">
        <v>1</v>
      </c>
      <c r="F139" s="17">
        <v>1</v>
      </c>
      <c r="G139" s="72" t="s">
        <v>87</v>
      </c>
      <c r="H139" s="50">
        <f t="shared" si="2"/>
        <v>0</v>
      </c>
      <c r="I139" s="38"/>
      <c r="J139" s="38"/>
      <c r="K139" s="38"/>
      <c r="L139" s="38"/>
    </row>
    <row r="140" spans="1:12" ht="409.6">
      <c r="A140" s="20">
        <v>3</v>
      </c>
      <c r="B140" s="17">
        <v>1</v>
      </c>
      <c r="C140" s="17">
        <v>1</v>
      </c>
      <c r="D140" s="17">
        <v>4</v>
      </c>
      <c r="E140" s="17">
        <v>1</v>
      </c>
      <c r="F140" s="17">
        <v>2</v>
      </c>
      <c r="G140" s="72" t="s">
        <v>88</v>
      </c>
      <c r="H140" s="50">
        <f t="shared" si="2"/>
        <v>0</v>
      </c>
      <c r="I140" s="31"/>
      <c r="J140" s="31"/>
      <c r="K140" s="31"/>
      <c r="L140" s="31"/>
    </row>
    <row r="141" spans="1:12" ht="409.6">
      <c r="A141" s="20">
        <v>3</v>
      </c>
      <c r="B141" s="17">
        <v>1</v>
      </c>
      <c r="C141" s="17">
        <v>1</v>
      </c>
      <c r="D141" s="17">
        <v>4</v>
      </c>
      <c r="E141" s="17">
        <v>1</v>
      </c>
      <c r="F141" s="17">
        <v>3</v>
      </c>
      <c r="G141" s="72" t="s">
        <v>89</v>
      </c>
      <c r="H141" s="50">
        <f t="shared" si="2"/>
        <v>0</v>
      </c>
      <c r="I141" s="31"/>
      <c r="J141" s="31"/>
      <c r="K141" s="31"/>
      <c r="L141" s="31"/>
    </row>
    <row r="142" spans="1:12" ht="409.6">
      <c r="A142" s="20">
        <v>3</v>
      </c>
      <c r="B142" s="17">
        <v>1</v>
      </c>
      <c r="C142" s="17">
        <v>1</v>
      </c>
      <c r="D142" s="17">
        <v>5</v>
      </c>
      <c r="E142" s="17"/>
      <c r="F142" s="17"/>
      <c r="G142" s="72" t="s">
        <v>90</v>
      </c>
      <c r="H142" s="50">
        <f t="shared" si="2"/>
        <v>0</v>
      </c>
      <c r="I142" s="32">
        <f>SUM(I143:I143)</f>
        <v>0</v>
      </c>
      <c r="J142" s="32">
        <f>SUM(J143:J143)</f>
        <v>0</v>
      </c>
      <c r="K142" s="32">
        <f>SUM(K143:K143)</f>
        <v>0</v>
      </c>
      <c r="L142" s="32">
        <f>SUM(L143:L143)</f>
        <v>0</v>
      </c>
    </row>
    <row r="143" spans="1:12" ht="409.6">
      <c r="A143" s="20">
        <v>3</v>
      </c>
      <c r="B143" s="17">
        <v>1</v>
      </c>
      <c r="C143" s="17">
        <v>1</v>
      </c>
      <c r="D143" s="17">
        <v>5</v>
      </c>
      <c r="E143" s="17">
        <v>1</v>
      </c>
      <c r="F143" s="17">
        <v>1</v>
      </c>
      <c r="G143" s="72" t="s">
        <v>90</v>
      </c>
      <c r="H143" s="50">
        <f t="shared" si="2"/>
        <v>0</v>
      </c>
      <c r="I143" s="31"/>
      <c r="J143" s="31"/>
      <c r="K143" s="31"/>
      <c r="L143" s="31"/>
    </row>
    <row r="144" spans="1:12" ht="409.6">
      <c r="A144" s="20">
        <v>3</v>
      </c>
      <c r="B144" s="17">
        <v>1</v>
      </c>
      <c r="C144" s="17">
        <v>2</v>
      </c>
      <c r="D144" s="17"/>
      <c r="E144" s="17"/>
      <c r="F144" s="17"/>
      <c r="G144" s="72" t="s">
        <v>92</v>
      </c>
      <c r="H144" s="50">
        <f t="shared" si="2"/>
        <v>0</v>
      </c>
      <c r="I144" s="25">
        <f>I145</f>
        <v>0</v>
      </c>
      <c r="J144" s="25">
        <f>J145</f>
        <v>0</v>
      </c>
      <c r="K144" s="25">
        <f>K145</f>
        <v>0</v>
      </c>
      <c r="L144" s="25">
        <f>L145</f>
        <v>0</v>
      </c>
    </row>
    <row r="145" spans="1:12" ht="409.6">
      <c r="A145" s="20">
        <v>3</v>
      </c>
      <c r="B145" s="17">
        <v>1</v>
      </c>
      <c r="C145" s="17">
        <v>2</v>
      </c>
      <c r="D145" s="17">
        <v>1</v>
      </c>
      <c r="E145" s="17"/>
      <c r="F145" s="17"/>
      <c r="G145" s="72" t="s">
        <v>93</v>
      </c>
      <c r="H145" s="50">
        <f t="shared" si="2"/>
        <v>0</v>
      </c>
      <c r="I145" s="32">
        <f>SUM(I146:I150)</f>
        <v>0</v>
      </c>
      <c r="J145" s="32">
        <f>SUM(J146:J150)</f>
        <v>0</v>
      </c>
      <c r="K145" s="32">
        <f>SUM(K146:K150)</f>
        <v>0</v>
      </c>
      <c r="L145" s="32">
        <f>SUM(L146:L150)</f>
        <v>0</v>
      </c>
    </row>
    <row r="146" spans="1:12" ht="409.6">
      <c r="A146" s="20">
        <v>3</v>
      </c>
      <c r="B146" s="17">
        <v>1</v>
      </c>
      <c r="C146" s="17">
        <v>2</v>
      </c>
      <c r="D146" s="17">
        <v>1</v>
      </c>
      <c r="E146" s="17">
        <v>1</v>
      </c>
      <c r="F146" s="17">
        <v>1</v>
      </c>
      <c r="G146" s="72" t="s">
        <v>94</v>
      </c>
      <c r="H146" s="50">
        <f t="shared" si="2"/>
        <v>0</v>
      </c>
      <c r="I146" s="38"/>
      <c r="J146" s="38"/>
      <c r="K146" s="38"/>
      <c r="L146" s="38"/>
    </row>
    <row r="147" spans="1:12" ht="24">
      <c r="A147" s="20">
        <v>3</v>
      </c>
      <c r="B147" s="17">
        <v>1</v>
      </c>
      <c r="C147" s="17">
        <v>2</v>
      </c>
      <c r="D147" s="17">
        <v>1</v>
      </c>
      <c r="E147" s="17">
        <v>1</v>
      </c>
      <c r="F147" s="17">
        <v>2</v>
      </c>
      <c r="G147" s="72" t="s">
        <v>95</v>
      </c>
      <c r="H147" s="50">
        <f t="shared" si="2"/>
        <v>0</v>
      </c>
      <c r="I147" s="31"/>
      <c r="J147" s="31"/>
      <c r="K147" s="31"/>
      <c r="L147" s="31"/>
    </row>
    <row r="148" spans="1:12" ht="409.6">
      <c r="A148" s="20">
        <v>3</v>
      </c>
      <c r="B148" s="17">
        <v>1</v>
      </c>
      <c r="C148" s="17">
        <v>2</v>
      </c>
      <c r="D148" s="17">
        <v>1</v>
      </c>
      <c r="E148" s="17">
        <v>1</v>
      </c>
      <c r="F148" s="17">
        <v>3</v>
      </c>
      <c r="G148" s="72" t="s">
        <v>96</v>
      </c>
      <c r="H148" s="50">
        <f t="shared" si="2"/>
        <v>0</v>
      </c>
      <c r="I148" s="31"/>
      <c r="J148" s="31"/>
      <c r="K148" s="31"/>
      <c r="L148" s="31"/>
    </row>
    <row r="149" spans="1:12" ht="409.6">
      <c r="A149" s="20">
        <v>3</v>
      </c>
      <c r="B149" s="17">
        <v>1</v>
      </c>
      <c r="C149" s="17">
        <v>2</v>
      </c>
      <c r="D149" s="17">
        <v>1</v>
      </c>
      <c r="E149" s="17">
        <v>1</v>
      </c>
      <c r="F149" s="17">
        <v>4</v>
      </c>
      <c r="G149" s="72" t="s">
        <v>97</v>
      </c>
      <c r="H149" s="50">
        <f t="shared" si="2"/>
        <v>0</v>
      </c>
      <c r="I149" s="27"/>
      <c r="J149" s="27"/>
      <c r="K149" s="27"/>
      <c r="L149" s="27"/>
    </row>
    <row r="150" spans="1:12" ht="409.6">
      <c r="A150" s="20">
        <v>3</v>
      </c>
      <c r="B150" s="17">
        <v>1</v>
      </c>
      <c r="C150" s="17">
        <v>2</v>
      </c>
      <c r="D150" s="17">
        <v>1</v>
      </c>
      <c r="E150" s="17">
        <v>1</v>
      </c>
      <c r="F150" s="17">
        <v>5</v>
      </c>
      <c r="G150" s="72" t="s">
        <v>98</v>
      </c>
      <c r="H150" s="50">
        <f t="shared" si="2"/>
        <v>0</v>
      </c>
      <c r="I150" s="27"/>
      <c r="J150" s="27"/>
      <c r="K150" s="27"/>
      <c r="L150" s="27"/>
    </row>
    <row r="151" spans="1:12" ht="409.6">
      <c r="A151" s="20">
        <v>3</v>
      </c>
      <c r="B151" s="17">
        <v>1</v>
      </c>
      <c r="C151" s="17">
        <v>3</v>
      </c>
      <c r="D151" s="17"/>
      <c r="E151" s="17"/>
      <c r="F151" s="17"/>
      <c r="G151" s="72" t="s">
        <v>99</v>
      </c>
      <c r="H151" s="50">
        <f t="shared" si="2"/>
        <v>0</v>
      </c>
      <c r="I151" s="25">
        <f>I152+I154</f>
        <v>0</v>
      </c>
      <c r="J151" s="25">
        <f>J152+J154</f>
        <v>0</v>
      </c>
      <c r="K151" s="25">
        <f>K152+K154</f>
        <v>0</v>
      </c>
      <c r="L151" s="25">
        <f>L152+L154</f>
        <v>0</v>
      </c>
    </row>
    <row r="152" spans="1:12" ht="409.6">
      <c r="A152" s="20">
        <v>3</v>
      </c>
      <c r="B152" s="17">
        <v>1</v>
      </c>
      <c r="C152" s="17">
        <v>3</v>
      </c>
      <c r="D152" s="17">
        <v>1</v>
      </c>
      <c r="E152" s="17"/>
      <c r="F152" s="17"/>
      <c r="G152" s="72" t="s">
        <v>141</v>
      </c>
      <c r="H152" s="50">
        <f t="shared" si="2"/>
        <v>0</v>
      </c>
      <c r="I152" s="32">
        <f>I153</f>
        <v>0</v>
      </c>
      <c r="J152" s="32">
        <f>J153</f>
        <v>0</v>
      </c>
      <c r="K152" s="32">
        <f>K153</f>
        <v>0</v>
      </c>
      <c r="L152" s="32">
        <f>L153</f>
        <v>0</v>
      </c>
    </row>
    <row r="153" spans="1:12" ht="409.6">
      <c r="A153" s="20">
        <v>3</v>
      </c>
      <c r="B153" s="17">
        <v>1</v>
      </c>
      <c r="C153" s="17">
        <v>3</v>
      </c>
      <c r="D153" s="17">
        <v>1</v>
      </c>
      <c r="E153" s="17">
        <v>1</v>
      </c>
      <c r="F153" s="17">
        <v>1</v>
      </c>
      <c r="G153" s="72" t="s">
        <v>141</v>
      </c>
      <c r="H153" s="50">
        <f t="shared" si="2"/>
        <v>0</v>
      </c>
      <c r="I153" s="31"/>
      <c r="J153" s="31"/>
      <c r="K153" s="31"/>
      <c r="L153" s="31"/>
    </row>
    <row r="154" spans="1:12" ht="409.6">
      <c r="A154" s="20">
        <v>3</v>
      </c>
      <c r="B154" s="17">
        <v>1</v>
      </c>
      <c r="C154" s="17">
        <v>3</v>
      </c>
      <c r="D154" s="17">
        <v>2</v>
      </c>
      <c r="E154" s="17"/>
      <c r="F154" s="17"/>
      <c r="G154" s="72" t="s">
        <v>100</v>
      </c>
      <c r="H154" s="50">
        <f t="shared" si="2"/>
        <v>0</v>
      </c>
      <c r="I154" s="25">
        <f>SUM(I155:I159)</f>
        <v>0</v>
      </c>
      <c r="J154" s="25">
        <f>SUM(J155:J159)</f>
        <v>0</v>
      </c>
      <c r="K154" s="25">
        <f>SUM(K155:K159)</f>
        <v>0</v>
      </c>
      <c r="L154" s="25">
        <f>SUM(L155:L159)</f>
        <v>0</v>
      </c>
    </row>
    <row r="155" spans="1:12" s="2" customFormat="1" ht="409.6">
      <c r="A155" s="20">
        <v>3</v>
      </c>
      <c r="B155" s="20">
        <v>1</v>
      </c>
      <c r="C155" s="20">
        <v>3</v>
      </c>
      <c r="D155" s="20">
        <v>2</v>
      </c>
      <c r="E155" s="20">
        <v>1</v>
      </c>
      <c r="F155" s="20">
        <v>1</v>
      </c>
      <c r="G155" s="72" t="s">
        <v>101</v>
      </c>
      <c r="H155" s="50">
        <f t="shared" si="2"/>
        <v>0</v>
      </c>
      <c r="I155" s="27"/>
      <c r="J155" s="27"/>
      <c r="K155" s="27"/>
      <c r="L155" s="27"/>
    </row>
    <row r="156" spans="1:12" ht="409.6">
      <c r="A156" s="20">
        <v>3</v>
      </c>
      <c r="B156" s="17">
        <v>1</v>
      </c>
      <c r="C156" s="17">
        <v>3</v>
      </c>
      <c r="D156" s="17">
        <v>2</v>
      </c>
      <c r="E156" s="17">
        <v>1</v>
      </c>
      <c r="F156" s="17">
        <v>2</v>
      </c>
      <c r="G156" s="72" t="s">
        <v>102</v>
      </c>
      <c r="H156" s="50">
        <f t="shared" si="2"/>
        <v>0</v>
      </c>
      <c r="I156" s="27"/>
      <c r="J156" s="27"/>
      <c r="K156" s="27"/>
      <c r="L156" s="27"/>
    </row>
    <row r="157" spans="1:12" ht="409.6">
      <c r="A157" s="20">
        <v>3</v>
      </c>
      <c r="B157" s="17">
        <v>1</v>
      </c>
      <c r="C157" s="17">
        <v>3</v>
      </c>
      <c r="D157" s="17">
        <v>2</v>
      </c>
      <c r="E157" s="17">
        <v>1</v>
      </c>
      <c r="F157" s="17">
        <v>3</v>
      </c>
      <c r="G157" s="72" t="s">
        <v>103</v>
      </c>
      <c r="H157" s="50">
        <f t="shared" si="2"/>
        <v>0</v>
      </c>
      <c r="I157" s="31"/>
      <c r="J157" s="31"/>
      <c r="K157" s="31"/>
      <c r="L157" s="31"/>
    </row>
    <row r="158" spans="1:12" s="2" customFormat="1" ht="409.6">
      <c r="A158" s="20">
        <v>3</v>
      </c>
      <c r="B158" s="20">
        <v>1</v>
      </c>
      <c r="C158" s="20">
        <v>3</v>
      </c>
      <c r="D158" s="20">
        <v>2</v>
      </c>
      <c r="E158" s="20">
        <v>1</v>
      </c>
      <c r="F158" s="20">
        <v>4</v>
      </c>
      <c r="G158" s="72" t="s">
        <v>104</v>
      </c>
      <c r="H158" s="50">
        <f t="shared" si="2"/>
        <v>0</v>
      </c>
      <c r="I158" s="31"/>
      <c r="J158" s="31"/>
      <c r="K158" s="31"/>
      <c r="L158" s="31"/>
    </row>
    <row r="159" spans="1:12" s="94" customFormat="1" ht="409.6">
      <c r="A159" s="78">
        <v>3</v>
      </c>
      <c r="B159" s="78">
        <v>1</v>
      </c>
      <c r="C159" s="78">
        <v>3</v>
      </c>
      <c r="D159" s="78">
        <v>2</v>
      </c>
      <c r="E159" s="78">
        <v>1</v>
      </c>
      <c r="F159" s="78">
        <v>5</v>
      </c>
      <c r="G159" s="73" t="s">
        <v>157</v>
      </c>
      <c r="H159" s="50">
        <f t="shared" si="2"/>
        <v>0</v>
      </c>
      <c r="I159" s="31"/>
      <c r="J159" s="31"/>
      <c r="K159" s="31"/>
      <c r="L159" s="31"/>
    </row>
    <row r="160" spans="1:12" s="2" customFormat="1" ht="409.6">
      <c r="A160" s="78">
        <v>3</v>
      </c>
      <c r="B160" s="78">
        <v>1</v>
      </c>
      <c r="C160" s="78">
        <v>5</v>
      </c>
      <c r="D160" s="78"/>
      <c r="E160" s="78"/>
      <c r="F160" s="78"/>
      <c r="G160" s="73" t="s">
        <v>138</v>
      </c>
      <c r="H160" s="50">
        <f t="shared" si="2"/>
        <v>0</v>
      </c>
      <c r="I160" s="25">
        <f>I161</f>
        <v>0</v>
      </c>
      <c r="J160" s="25">
        <f>J161</f>
        <v>0</v>
      </c>
      <c r="K160" s="25">
        <f>K161</f>
        <v>0</v>
      </c>
      <c r="L160" s="25">
        <f>L161</f>
        <v>0</v>
      </c>
    </row>
    <row r="161" spans="1:12" s="2" customFormat="1" ht="409.6">
      <c r="A161" s="78">
        <v>3</v>
      </c>
      <c r="B161" s="78">
        <v>1</v>
      </c>
      <c r="C161" s="78">
        <v>5</v>
      </c>
      <c r="D161" s="78">
        <v>1</v>
      </c>
      <c r="E161" s="78"/>
      <c r="F161" s="78"/>
      <c r="G161" s="77" t="s">
        <v>138</v>
      </c>
      <c r="H161" s="50">
        <f t="shared" si="2"/>
        <v>0</v>
      </c>
      <c r="I161" s="50">
        <f>SUM(I162:I164)</f>
        <v>0</v>
      </c>
      <c r="J161" s="50">
        <f>SUM(J162:J164)</f>
        <v>0</v>
      </c>
      <c r="K161" s="50">
        <f>SUM(K162:K164)</f>
        <v>0</v>
      </c>
      <c r="L161" s="50">
        <f>SUM(L162:L164)</f>
        <v>0</v>
      </c>
    </row>
    <row r="162" spans="1:12" s="2" customFormat="1" ht="409.6">
      <c r="A162" s="78">
        <v>3</v>
      </c>
      <c r="B162" s="78">
        <v>1</v>
      </c>
      <c r="C162" s="78">
        <v>5</v>
      </c>
      <c r="D162" s="78">
        <v>1</v>
      </c>
      <c r="E162" s="78">
        <v>1</v>
      </c>
      <c r="F162" s="78">
        <v>1</v>
      </c>
      <c r="G162" s="77" t="s">
        <v>78</v>
      </c>
      <c r="H162" s="50">
        <f t="shared" si="2"/>
        <v>0</v>
      </c>
      <c r="I162" s="27"/>
      <c r="J162" s="27"/>
      <c r="K162" s="27"/>
      <c r="L162" s="27"/>
    </row>
    <row r="163" spans="1:12" s="2" customFormat="1" ht="409.6">
      <c r="A163" s="78">
        <v>3</v>
      </c>
      <c r="B163" s="78">
        <v>1</v>
      </c>
      <c r="C163" s="78">
        <v>5</v>
      </c>
      <c r="D163" s="78">
        <v>1</v>
      </c>
      <c r="E163" s="78">
        <v>1</v>
      </c>
      <c r="F163" s="78">
        <v>2</v>
      </c>
      <c r="G163" s="77" t="s">
        <v>139</v>
      </c>
      <c r="H163" s="50">
        <f t="shared" si="2"/>
        <v>0</v>
      </c>
      <c r="I163" s="27"/>
      <c r="J163" s="27"/>
      <c r="K163" s="27"/>
      <c r="L163" s="27"/>
    </row>
    <row r="164" spans="1:12" s="2" customFormat="1" ht="409.6">
      <c r="A164" s="78">
        <v>3</v>
      </c>
      <c r="B164" s="78">
        <v>1</v>
      </c>
      <c r="C164" s="78">
        <v>5</v>
      </c>
      <c r="D164" s="78">
        <v>1</v>
      </c>
      <c r="E164" s="78">
        <v>1</v>
      </c>
      <c r="F164" s="78">
        <v>3</v>
      </c>
      <c r="G164" s="77" t="s">
        <v>91</v>
      </c>
      <c r="H164" s="50">
        <f t="shared" si="2"/>
        <v>0</v>
      </c>
      <c r="I164" s="27"/>
      <c r="J164" s="27"/>
      <c r="K164" s="27"/>
      <c r="L164" s="27"/>
    </row>
    <row r="165" spans="1:12" s="2" customFormat="1" ht="409.6">
      <c r="A165" s="20">
        <v>3</v>
      </c>
      <c r="B165" s="20">
        <v>2</v>
      </c>
      <c r="C165" s="20"/>
      <c r="D165" s="20"/>
      <c r="E165" s="20"/>
      <c r="F165" s="20"/>
      <c r="G165" s="72" t="s">
        <v>105</v>
      </c>
      <c r="H165" s="51">
        <f t="shared" si="2"/>
        <v>0</v>
      </c>
      <c r="I165" s="24">
        <f>I166+I188</f>
        <v>0</v>
      </c>
      <c r="J165" s="24">
        <f>J166+J188</f>
        <v>0</v>
      </c>
      <c r="K165" s="24">
        <f>K166+K188</f>
        <v>0</v>
      </c>
      <c r="L165" s="24">
        <f>L166+L188</f>
        <v>0</v>
      </c>
    </row>
    <row r="166" spans="1:12" s="2" customFormat="1" ht="409.6">
      <c r="A166" s="20">
        <v>3</v>
      </c>
      <c r="B166" s="20">
        <v>2</v>
      </c>
      <c r="C166" s="20">
        <v>1</v>
      </c>
      <c r="D166" s="20"/>
      <c r="E166" s="20"/>
      <c r="F166" s="20"/>
      <c r="G166" s="72" t="s">
        <v>106</v>
      </c>
      <c r="H166" s="50">
        <f t="shared" si="2"/>
        <v>0</v>
      </c>
      <c r="I166" s="25">
        <f>I167+I172+I175+I178+I181+I183+I185</f>
        <v>0</v>
      </c>
      <c r="J166" s="25">
        <f>J167+J172+J175+J178+J181+J183+J185</f>
        <v>0</v>
      </c>
      <c r="K166" s="25">
        <f>K167+K172+K175+K178+K181+K183+K185</f>
        <v>0</v>
      </c>
      <c r="L166" s="25">
        <f>L167+L172+L175+L178+L181+L183+L185</f>
        <v>0</v>
      </c>
    </row>
    <row r="167" spans="1:12" s="2" customFormat="1" ht="409.6">
      <c r="A167" s="78">
        <v>3</v>
      </c>
      <c r="B167" s="78">
        <v>2</v>
      </c>
      <c r="C167" s="78">
        <v>1</v>
      </c>
      <c r="D167" s="78">
        <v>1</v>
      </c>
      <c r="E167" s="78"/>
      <c r="F167" s="78"/>
      <c r="G167" s="73" t="s">
        <v>107</v>
      </c>
      <c r="H167" s="50">
        <f t="shared" si="2"/>
        <v>0</v>
      </c>
      <c r="I167" s="32">
        <f>SUM(I168:I171)</f>
        <v>0</v>
      </c>
      <c r="J167" s="32">
        <f>SUM(J168:J171)</f>
        <v>0</v>
      </c>
      <c r="K167" s="32">
        <f>SUM(K168:K171)</f>
        <v>0</v>
      </c>
      <c r="L167" s="32">
        <f>SUM(L168:L171)</f>
        <v>0</v>
      </c>
    </row>
    <row r="168" spans="1:12" s="2" customFormat="1" ht="409.6">
      <c r="A168" s="78">
        <v>3</v>
      </c>
      <c r="B168" s="78">
        <v>2</v>
      </c>
      <c r="C168" s="78">
        <v>1</v>
      </c>
      <c r="D168" s="78">
        <v>1</v>
      </c>
      <c r="E168" s="78">
        <v>1</v>
      </c>
      <c r="F168" s="78">
        <v>1</v>
      </c>
      <c r="G168" s="73" t="s">
        <v>108</v>
      </c>
      <c r="H168" s="50">
        <f t="shared" si="2"/>
        <v>0</v>
      </c>
      <c r="I168" s="27"/>
      <c r="J168" s="27"/>
      <c r="K168" s="27"/>
      <c r="L168" s="27"/>
    </row>
    <row r="169" spans="1:12" ht="409.6">
      <c r="A169" s="78">
        <v>3</v>
      </c>
      <c r="B169" s="79">
        <v>2</v>
      </c>
      <c r="C169" s="79">
        <v>1</v>
      </c>
      <c r="D169" s="79">
        <v>1</v>
      </c>
      <c r="E169" s="79">
        <v>1</v>
      </c>
      <c r="F169" s="79">
        <v>2</v>
      </c>
      <c r="G169" s="73" t="s">
        <v>109</v>
      </c>
      <c r="H169" s="50">
        <f t="shared" si="2"/>
        <v>0</v>
      </c>
      <c r="I169" s="31"/>
      <c r="J169" s="31"/>
      <c r="K169" s="31"/>
      <c r="L169" s="31"/>
    </row>
    <row r="170" spans="1:12" ht="409.6">
      <c r="A170" s="78">
        <v>3</v>
      </c>
      <c r="B170" s="79">
        <v>2</v>
      </c>
      <c r="C170" s="79">
        <v>1</v>
      </c>
      <c r="D170" s="79">
        <v>1</v>
      </c>
      <c r="E170" s="79">
        <v>1</v>
      </c>
      <c r="F170" s="79">
        <v>3</v>
      </c>
      <c r="G170" s="73" t="s">
        <v>154</v>
      </c>
      <c r="H170" s="50">
        <f t="shared" si="2"/>
        <v>0</v>
      </c>
      <c r="I170" s="31"/>
      <c r="J170" s="31"/>
      <c r="K170" s="31"/>
      <c r="L170" s="31"/>
    </row>
    <row r="171" spans="1:12" ht="409.6">
      <c r="A171" s="78">
        <v>3</v>
      </c>
      <c r="B171" s="79">
        <v>2</v>
      </c>
      <c r="C171" s="79">
        <v>1</v>
      </c>
      <c r="D171" s="79">
        <v>1</v>
      </c>
      <c r="E171" s="79">
        <v>1</v>
      </c>
      <c r="F171" s="79">
        <v>4</v>
      </c>
      <c r="G171" s="73" t="s">
        <v>155</v>
      </c>
      <c r="H171" s="50">
        <f t="shared" si="2"/>
        <v>0</v>
      </c>
      <c r="I171" s="31"/>
      <c r="J171" s="31"/>
      <c r="K171" s="31"/>
      <c r="L171" s="31"/>
    </row>
    <row r="172" spans="1:12" ht="409.6">
      <c r="A172" s="78">
        <v>3</v>
      </c>
      <c r="B172" s="79">
        <v>2</v>
      </c>
      <c r="C172" s="79">
        <v>1</v>
      </c>
      <c r="D172" s="79">
        <v>2</v>
      </c>
      <c r="E172" s="79"/>
      <c r="F172" s="79"/>
      <c r="G172" s="73" t="s">
        <v>111</v>
      </c>
      <c r="H172" s="50">
        <f t="shared" si="2"/>
        <v>0</v>
      </c>
      <c r="I172" s="32">
        <f>SUM(I173:I174)</f>
        <v>0</v>
      </c>
      <c r="J172" s="32">
        <f>SUM(J173:J174)</f>
        <v>0</v>
      </c>
      <c r="K172" s="32">
        <f>SUM(K173:K174)</f>
        <v>0</v>
      </c>
      <c r="L172" s="32">
        <f>SUM(L173:L174)</f>
        <v>0</v>
      </c>
    </row>
    <row r="173" spans="1:12" ht="409.6">
      <c r="A173" s="78">
        <v>3</v>
      </c>
      <c r="B173" s="79">
        <v>2</v>
      </c>
      <c r="C173" s="79">
        <v>1</v>
      </c>
      <c r="D173" s="79">
        <v>2</v>
      </c>
      <c r="E173" s="79">
        <v>1</v>
      </c>
      <c r="F173" s="79">
        <v>1</v>
      </c>
      <c r="G173" s="73" t="s">
        <v>112</v>
      </c>
      <c r="H173" s="50">
        <f t="shared" si="2"/>
        <v>0</v>
      </c>
      <c r="I173" s="27"/>
      <c r="J173" s="27"/>
      <c r="K173" s="27"/>
      <c r="L173" s="27"/>
    </row>
    <row r="174" spans="1:12" ht="409.6">
      <c r="A174" s="78">
        <v>3</v>
      </c>
      <c r="B174" s="79">
        <v>2</v>
      </c>
      <c r="C174" s="79">
        <v>1</v>
      </c>
      <c r="D174" s="79">
        <v>2</v>
      </c>
      <c r="E174" s="79">
        <v>1</v>
      </c>
      <c r="F174" s="79">
        <v>2</v>
      </c>
      <c r="G174" s="73" t="s">
        <v>113</v>
      </c>
      <c r="H174" s="50">
        <f t="shared" si="2"/>
        <v>0</v>
      </c>
      <c r="I174" s="31"/>
      <c r="J174" s="31"/>
      <c r="K174" s="31"/>
      <c r="L174" s="31"/>
    </row>
    <row r="175" spans="1:12" ht="409.6">
      <c r="A175" s="78">
        <v>3</v>
      </c>
      <c r="B175" s="79">
        <v>2</v>
      </c>
      <c r="C175" s="79">
        <v>1</v>
      </c>
      <c r="D175" s="79">
        <v>3</v>
      </c>
      <c r="E175" s="79"/>
      <c r="F175" s="79"/>
      <c r="G175" s="73" t="s">
        <v>114</v>
      </c>
      <c r="H175" s="50">
        <f t="shared" si="2"/>
        <v>0</v>
      </c>
      <c r="I175" s="25">
        <f>I176+I177</f>
        <v>0</v>
      </c>
      <c r="J175" s="25">
        <f>J176+J177</f>
        <v>0</v>
      </c>
      <c r="K175" s="25">
        <f>K176+K177</f>
        <v>0</v>
      </c>
      <c r="L175" s="25">
        <f>L176+L177</f>
        <v>0</v>
      </c>
    </row>
    <row r="176" spans="1:12" ht="409.6">
      <c r="A176" s="78">
        <v>3</v>
      </c>
      <c r="B176" s="79">
        <v>2</v>
      </c>
      <c r="C176" s="79">
        <v>1</v>
      </c>
      <c r="D176" s="79">
        <v>3</v>
      </c>
      <c r="E176" s="79">
        <v>1</v>
      </c>
      <c r="F176" s="79">
        <v>1</v>
      </c>
      <c r="G176" s="73" t="s">
        <v>116</v>
      </c>
      <c r="H176" s="50">
        <f t="shared" si="2"/>
        <v>0</v>
      </c>
      <c r="I176" s="27"/>
      <c r="J176" s="27"/>
      <c r="K176" s="27"/>
      <c r="L176" s="27"/>
    </row>
    <row r="177" spans="1:12" ht="409.6">
      <c r="A177" s="78">
        <v>3</v>
      </c>
      <c r="B177" s="79">
        <v>2</v>
      </c>
      <c r="C177" s="79">
        <v>1</v>
      </c>
      <c r="D177" s="79">
        <v>3</v>
      </c>
      <c r="E177" s="79">
        <v>1</v>
      </c>
      <c r="F177" s="79">
        <v>2</v>
      </c>
      <c r="G177" s="73" t="s">
        <v>117</v>
      </c>
      <c r="H177" s="50">
        <f t="shared" si="2"/>
        <v>0</v>
      </c>
      <c r="I177" s="27"/>
      <c r="J177" s="27"/>
      <c r="K177" s="27"/>
      <c r="L177" s="27"/>
    </row>
    <row r="178" spans="1:12" ht="409.6">
      <c r="A178" s="78">
        <v>3</v>
      </c>
      <c r="B178" s="79">
        <v>2</v>
      </c>
      <c r="C178" s="79">
        <v>1</v>
      </c>
      <c r="D178" s="79">
        <v>4</v>
      </c>
      <c r="E178" s="79"/>
      <c r="F178" s="79"/>
      <c r="G178" s="73" t="s">
        <v>115</v>
      </c>
      <c r="H178" s="50">
        <f t="shared" si="2"/>
        <v>0</v>
      </c>
      <c r="I178" s="32">
        <f>SUM(I179:I180)</f>
        <v>0</v>
      </c>
      <c r="J178" s="32">
        <f>SUM(J179:J180)</f>
        <v>0</v>
      </c>
      <c r="K178" s="32">
        <f>SUM(K179:K180)</f>
        <v>0</v>
      </c>
      <c r="L178" s="32">
        <f>SUM(L179:L180)</f>
        <v>0</v>
      </c>
    </row>
    <row r="179" spans="1:12" ht="409.6">
      <c r="A179" s="78">
        <v>3</v>
      </c>
      <c r="B179" s="79">
        <v>2</v>
      </c>
      <c r="C179" s="79">
        <v>1</v>
      </c>
      <c r="D179" s="79">
        <v>4</v>
      </c>
      <c r="E179" s="79">
        <v>1</v>
      </c>
      <c r="F179" s="79">
        <v>1</v>
      </c>
      <c r="G179" s="73" t="s">
        <v>116</v>
      </c>
      <c r="H179" s="50">
        <f t="shared" si="2"/>
        <v>0</v>
      </c>
      <c r="I179" s="31"/>
      <c r="J179" s="31"/>
      <c r="K179" s="31"/>
      <c r="L179" s="31"/>
    </row>
    <row r="180" spans="1:12" ht="409.6">
      <c r="A180" s="78">
        <v>3</v>
      </c>
      <c r="B180" s="79">
        <v>2</v>
      </c>
      <c r="C180" s="79">
        <v>1</v>
      </c>
      <c r="D180" s="79">
        <v>4</v>
      </c>
      <c r="E180" s="79">
        <v>1</v>
      </c>
      <c r="F180" s="79">
        <v>2</v>
      </c>
      <c r="G180" s="73" t="s">
        <v>117</v>
      </c>
      <c r="H180" s="50">
        <f t="shared" si="2"/>
        <v>0</v>
      </c>
      <c r="I180" s="31"/>
      <c r="J180" s="31"/>
      <c r="K180" s="31"/>
      <c r="L180" s="31"/>
    </row>
    <row r="181" spans="1:12" ht="409.6">
      <c r="A181" s="78">
        <v>3</v>
      </c>
      <c r="B181" s="79">
        <v>2</v>
      </c>
      <c r="C181" s="79">
        <v>1</v>
      </c>
      <c r="D181" s="79">
        <v>5</v>
      </c>
      <c r="E181" s="79"/>
      <c r="F181" s="79"/>
      <c r="G181" s="73" t="s">
        <v>118</v>
      </c>
      <c r="H181" s="50">
        <f t="shared" si="2"/>
        <v>0</v>
      </c>
      <c r="I181" s="32">
        <f>I182</f>
        <v>0</v>
      </c>
      <c r="J181" s="32">
        <f>J182</f>
        <v>0</v>
      </c>
      <c r="K181" s="32">
        <f>K182</f>
        <v>0</v>
      </c>
      <c r="L181" s="32">
        <f>L182</f>
        <v>0</v>
      </c>
    </row>
    <row r="182" spans="1:12" ht="409.6">
      <c r="A182" s="78">
        <v>3</v>
      </c>
      <c r="B182" s="79">
        <v>2</v>
      </c>
      <c r="C182" s="79">
        <v>1</v>
      </c>
      <c r="D182" s="79">
        <v>5</v>
      </c>
      <c r="E182" s="79">
        <v>1</v>
      </c>
      <c r="F182" s="79">
        <v>1</v>
      </c>
      <c r="G182" s="73" t="s">
        <v>118</v>
      </c>
      <c r="H182" s="50">
        <f t="shared" ref="H182:H251" si="3">(I182+J182+K182+L182)</f>
        <v>0</v>
      </c>
      <c r="I182" s="27"/>
      <c r="J182" s="27"/>
      <c r="K182" s="27"/>
      <c r="L182" s="27"/>
    </row>
    <row r="183" spans="1:12" ht="409.6">
      <c r="A183" s="78">
        <v>3</v>
      </c>
      <c r="B183" s="79">
        <v>2</v>
      </c>
      <c r="C183" s="79">
        <v>1</v>
      </c>
      <c r="D183" s="79">
        <v>6</v>
      </c>
      <c r="E183" s="79"/>
      <c r="F183" s="79"/>
      <c r="G183" s="73" t="s">
        <v>119</v>
      </c>
      <c r="H183" s="50">
        <f t="shared" si="3"/>
        <v>0</v>
      </c>
      <c r="I183" s="25">
        <f>I184</f>
        <v>0</v>
      </c>
      <c r="J183" s="25">
        <f>J184</f>
        <v>0</v>
      </c>
      <c r="K183" s="25">
        <f>K184</f>
        <v>0</v>
      </c>
      <c r="L183" s="25">
        <f>L184</f>
        <v>0</v>
      </c>
    </row>
    <row r="184" spans="1:12" ht="409.6">
      <c r="A184" s="78">
        <v>3</v>
      </c>
      <c r="B184" s="79">
        <v>2</v>
      </c>
      <c r="C184" s="79">
        <v>1</v>
      </c>
      <c r="D184" s="79">
        <v>6</v>
      </c>
      <c r="E184" s="79">
        <v>1</v>
      </c>
      <c r="F184" s="79">
        <v>1</v>
      </c>
      <c r="G184" s="73" t="s">
        <v>119</v>
      </c>
      <c r="H184" s="50">
        <f t="shared" si="3"/>
        <v>0</v>
      </c>
      <c r="I184" s="31"/>
      <c r="J184" s="31"/>
      <c r="K184" s="31"/>
      <c r="L184" s="31"/>
    </row>
    <row r="185" spans="1:12" ht="409.6">
      <c r="A185" s="78">
        <v>3</v>
      </c>
      <c r="B185" s="79">
        <v>2</v>
      </c>
      <c r="C185" s="79">
        <v>1</v>
      </c>
      <c r="D185" s="79">
        <v>7</v>
      </c>
      <c r="E185" s="79"/>
      <c r="F185" s="79"/>
      <c r="G185" s="73" t="s">
        <v>120</v>
      </c>
      <c r="H185" s="50">
        <f t="shared" si="3"/>
        <v>0</v>
      </c>
      <c r="I185" s="32">
        <f>I186+I187</f>
        <v>0</v>
      </c>
      <c r="J185" s="32">
        <f>J186+J187</f>
        <v>0</v>
      </c>
      <c r="K185" s="32">
        <f>K186+K187</f>
        <v>0</v>
      </c>
      <c r="L185" s="32">
        <f>L186+L187</f>
        <v>0</v>
      </c>
    </row>
    <row r="186" spans="1:12" ht="409.6">
      <c r="A186" s="78">
        <v>3</v>
      </c>
      <c r="B186" s="79">
        <v>2</v>
      </c>
      <c r="C186" s="79">
        <v>1</v>
      </c>
      <c r="D186" s="79">
        <v>7</v>
      </c>
      <c r="E186" s="79">
        <v>1</v>
      </c>
      <c r="F186" s="79">
        <v>1</v>
      </c>
      <c r="G186" s="73" t="s">
        <v>116</v>
      </c>
      <c r="H186" s="50">
        <f t="shared" si="3"/>
        <v>0</v>
      </c>
      <c r="I186" s="27"/>
      <c r="J186" s="27"/>
      <c r="K186" s="27"/>
      <c r="L186" s="27"/>
    </row>
    <row r="187" spans="1:12" ht="409.6">
      <c r="A187" s="78">
        <v>3</v>
      </c>
      <c r="B187" s="79">
        <v>2</v>
      </c>
      <c r="C187" s="79">
        <v>1</v>
      </c>
      <c r="D187" s="79">
        <v>7</v>
      </c>
      <c r="E187" s="79">
        <v>1</v>
      </c>
      <c r="F187" s="79">
        <v>2</v>
      </c>
      <c r="G187" s="73" t="s">
        <v>117</v>
      </c>
      <c r="H187" s="50">
        <f t="shared" si="3"/>
        <v>0</v>
      </c>
      <c r="I187" s="27"/>
      <c r="J187" s="27"/>
      <c r="K187" s="27"/>
      <c r="L187" s="27"/>
    </row>
    <row r="188" spans="1:12" ht="409.6">
      <c r="A188" s="78">
        <v>3</v>
      </c>
      <c r="B188" s="79">
        <v>2</v>
      </c>
      <c r="C188" s="79">
        <v>2</v>
      </c>
      <c r="D188" s="79"/>
      <c r="E188" s="79"/>
      <c r="F188" s="79"/>
      <c r="G188" s="73" t="s">
        <v>121</v>
      </c>
      <c r="H188" s="50">
        <f t="shared" si="3"/>
        <v>0</v>
      </c>
      <c r="I188" s="25">
        <f>(I189+I194+I197+I200+I203+I205+I207)</f>
        <v>0</v>
      </c>
      <c r="J188" s="25">
        <f>(J189+J194+J197+J200+J203+J205+J207)</f>
        <v>0</v>
      </c>
      <c r="K188" s="25">
        <f>(K189+K194+K197+K200+K203+K205+K207)</f>
        <v>0</v>
      </c>
      <c r="L188" s="25">
        <f>(L189+L194+L197+L200+L203+L205+L207)</f>
        <v>0</v>
      </c>
    </row>
    <row r="189" spans="1:12" ht="409.6">
      <c r="A189" s="78">
        <v>3</v>
      </c>
      <c r="B189" s="79">
        <v>2</v>
      </c>
      <c r="C189" s="79">
        <v>2</v>
      </c>
      <c r="D189" s="79">
        <v>1</v>
      </c>
      <c r="E189" s="79"/>
      <c r="F189" s="79"/>
      <c r="G189" s="73" t="s">
        <v>122</v>
      </c>
      <c r="H189" s="50">
        <f t="shared" si="3"/>
        <v>0</v>
      </c>
      <c r="I189" s="25">
        <f>SUM(I190:I193)</f>
        <v>0</v>
      </c>
      <c r="J189" s="25">
        <f>SUM(J190:J193)</f>
        <v>0</v>
      </c>
      <c r="K189" s="25">
        <f>SUM(K190:K193)</f>
        <v>0</v>
      </c>
      <c r="L189" s="25">
        <f>SUM(L190:L193)</f>
        <v>0</v>
      </c>
    </row>
    <row r="190" spans="1:12" ht="409.6">
      <c r="A190" s="78">
        <v>3</v>
      </c>
      <c r="B190" s="79">
        <v>2</v>
      </c>
      <c r="C190" s="79">
        <v>2</v>
      </c>
      <c r="D190" s="79">
        <v>1</v>
      </c>
      <c r="E190" s="79">
        <v>1</v>
      </c>
      <c r="F190" s="79">
        <v>1</v>
      </c>
      <c r="G190" s="73" t="s">
        <v>108</v>
      </c>
      <c r="H190" s="50">
        <f t="shared" si="3"/>
        <v>0</v>
      </c>
      <c r="I190" s="27"/>
      <c r="J190" s="27"/>
      <c r="K190" s="27"/>
      <c r="L190" s="27"/>
    </row>
    <row r="191" spans="1:12" ht="409.6">
      <c r="A191" s="78">
        <v>3</v>
      </c>
      <c r="B191" s="79">
        <v>2</v>
      </c>
      <c r="C191" s="79">
        <v>2</v>
      </c>
      <c r="D191" s="79">
        <v>1</v>
      </c>
      <c r="E191" s="79">
        <v>1</v>
      </c>
      <c r="F191" s="79">
        <v>2</v>
      </c>
      <c r="G191" s="73" t="s">
        <v>109</v>
      </c>
      <c r="H191" s="50">
        <f t="shared" si="3"/>
        <v>0</v>
      </c>
      <c r="I191" s="27"/>
      <c r="J191" s="27"/>
      <c r="K191" s="27"/>
      <c r="L191" s="27"/>
    </row>
    <row r="192" spans="1:12" ht="409.6">
      <c r="A192" s="78">
        <v>3</v>
      </c>
      <c r="B192" s="79">
        <v>2</v>
      </c>
      <c r="C192" s="79">
        <v>2</v>
      </c>
      <c r="D192" s="79">
        <v>1</v>
      </c>
      <c r="E192" s="79">
        <v>1</v>
      </c>
      <c r="F192" s="79">
        <v>3</v>
      </c>
      <c r="G192" s="73" t="s">
        <v>154</v>
      </c>
      <c r="H192" s="50">
        <f t="shared" si="3"/>
        <v>0</v>
      </c>
      <c r="I192" s="31"/>
      <c r="J192" s="31"/>
      <c r="K192" s="31"/>
      <c r="L192" s="31"/>
    </row>
    <row r="193" spans="1:12" ht="409.6">
      <c r="A193" s="78">
        <v>3</v>
      </c>
      <c r="B193" s="79">
        <v>2</v>
      </c>
      <c r="C193" s="79">
        <v>2</v>
      </c>
      <c r="D193" s="79">
        <v>1</v>
      </c>
      <c r="E193" s="79">
        <v>1</v>
      </c>
      <c r="F193" s="79">
        <v>4</v>
      </c>
      <c r="G193" s="73" t="s">
        <v>155</v>
      </c>
      <c r="H193" s="50">
        <f t="shared" si="3"/>
        <v>0</v>
      </c>
      <c r="I193" s="31"/>
      <c r="J193" s="31"/>
      <c r="K193" s="31"/>
      <c r="L193" s="31"/>
    </row>
    <row r="194" spans="1:12" ht="409.6">
      <c r="A194" s="78">
        <v>3</v>
      </c>
      <c r="B194" s="79">
        <v>2</v>
      </c>
      <c r="C194" s="79">
        <v>2</v>
      </c>
      <c r="D194" s="79">
        <v>2</v>
      </c>
      <c r="E194" s="79"/>
      <c r="F194" s="79"/>
      <c r="G194" s="73" t="s">
        <v>111</v>
      </c>
      <c r="H194" s="50">
        <f t="shared" si="3"/>
        <v>0</v>
      </c>
      <c r="I194" s="25">
        <f>SUM(I195:I196)</f>
        <v>0</v>
      </c>
      <c r="J194" s="25">
        <f>SUM(J195:J196)</f>
        <v>0</v>
      </c>
      <c r="K194" s="25">
        <f>SUM(K195:K196)</f>
        <v>0</v>
      </c>
      <c r="L194" s="25">
        <f>SUM(L195:L196)</f>
        <v>0</v>
      </c>
    </row>
    <row r="195" spans="1:12" ht="409.6">
      <c r="A195" s="78">
        <v>3</v>
      </c>
      <c r="B195" s="79">
        <v>2</v>
      </c>
      <c r="C195" s="79">
        <v>2</v>
      </c>
      <c r="D195" s="79">
        <v>2</v>
      </c>
      <c r="E195" s="79">
        <v>1</v>
      </c>
      <c r="F195" s="79">
        <v>1</v>
      </c>
      <c r="G195" s="73" t="s">
        <v>112</v>
      </c>
      <c r="H195" s="50">
        <f t="shared" si="3"/>
        <v>0</v>
      </c>
      <c r="I195" s="27"/>
      <c r="J195" s="27"/>
      <c r="K195" s="27"/>
      <c r="L195" s="27"/>
    </row>
    <row r="196" spans="1:12" ht="409.6">
      <c r="A196" s="78">
        <v>3</v>
      </c>
      <c r="B196" s="79">
        <v>2</v>
      </c>
      <c r="C196" s="79">
        <v>2</v>
      </c>
      <c r="D196" s="79">
        <v>2</v>
      </c>
      <c r="E196" s="79">
        <v>1</v>
      </c>
      <c r="F196" s="79">
        <v>2</v>
      </c>
      <c r="G196" s="73" t="s">
        <v>113</v>
      </c>
      <c r="H196" s="50">
        <f t="shared" si="3"/>
        <v>0</v>
      </c>
      <c r="I196" s="27"/>
      <c r="J196" s="27"/>
      <c r="K196" s="27"/>
      <c r="L196" s="27"/>
    </row>
    <row r="197" spans="1:12" ht="409.6">
      <c r="A197" s="78">
        <v>3</v>
      </c>
      <c r="B197" s="79">
        <v>2</v>
      </c>
      <c r="C197" s="79">
        <v>2</v>
      </c>
      <c r="D197" s="79">
        <v>3</v>
      </c>
      <c r="E197" s="79"/>
      <c r="F197" s="79"/>
      <c r="G197" s="73" t="s">
        <v>114</v>
      </c>
      <c r="H197" s="50">
        <f t="shared" si="3"/>
        <v>0</v>
      </c>
      <c r="I197" s="25">
        <f>I198+I199</f>
        <v>0</v>
      </c>
      <c r="J197" s="25">
        <f>J198+J199</f>
        <v>0</v>
      </c>
      <c r="K197" s="25">
        <f>K198+K199</f>
        <v>0</v>
      </c>
      <c r="L197" s="25">
        <f>L198+L199</f>
        <v>0</v>
      </c>
    </row>
    <row r="198" spans="1:12" ht="409.6">
      <c r="A198" s="78">
        <v>3</v>
      </c>
      <c r="B198" s="79">
        <v>2</v>
      </c>
      <c r="C198" s="79">
        <v>2</v>
      </c>
      <c r="D198" s="79">
        <v>3</v>
      </c>
      <c r="E198" s="79">
        <v>1</v>
      </c>
      <c r="F198" s="79">
        <v>1</v>
      </c>
      <c r="G198" s="73" t="s">
        <v>116</v>
      </c>
      <c r="H198" s="50">
        <f t="shared" si="3"/>
        <v>0</v>
      </c>
      <c r="I198" s="31"/>
      <c r="J198" s="31"/>
      <c r="K198" s="31"/>
      <c r="L198" s="31"/>
    </row>
    <row r="199" spans="1:12" ht="409.6">
      <c r="A199" s="78">
        <v>3</v>
      </c>
      <c r="B199" s="79">
        <v>2</v>
      </c>
      <c r="C199" s="79">
        <v>2</v>
      </c>
      <c r="D199" s="79">
        <v>3</v>
      </c>
      <c r="E199" s="79">
        <v>1</v>
      </c>
      <c r="F199" s="79">
        <v>2</v>
      </c>
      <c r="G199" s="73" t="s">
        <v>117</v>
      </c>
      <c r="H199" s="50">
        <f t="shared" si="3"/>
        <v>0</v>
      </c>
      <c r="I199" s="31"/>
      <c r="J199" s="31"/>
      <c r="K199" s="31"/>
      <c r="L199" s="31"/>
    </row>
    <row r="200" spans="1:12" ht="409.6">
      <c r="A200" s="78">
        <v>3</v>
      </c>
      <c r="B200" s="79">
        <v>2</v>
      </c>
      <c r="C200" s="79">
        <v>2</v>
      </c>
      <c r="D200" s="79">
        <v>4</v>
      </c>
      <c r="E200" s="79"/>
      <c r="F200" s="79"/>
      <c r="G200" s="73" t="s">
        <v>115</v>
      </c>
      <c r="H200" s="50">
        <f t="shared" si="3"/>
        <v>0</v>
      </c>
      <c r="I200" s="32">
        <f>SUM(I201:I202)</f>
        <v>0</v>
      </c>
      <c r="J200" s="32">
        <f>SUM(J201:J202)</f>
        <v>0</v>
      </c>
      <c r="K200" s="32">
        <f>SUM(K201:K202)</f>
        <v>0</v>
      </c>
      <c r="L200" s="32">
        <f>SUM(L201:L202)</f>
        <v>0</v>
      </c>
    </row>
    <row r="201" spans="1:12" ht="409.6">
      <c r="A201" s="78">
        <v>3</v>
      </c>
      <c r="B201" s="79">
        <v>2</v>
      </c>
      <c r="C201" s="79">
        <v>2</v>
      </c>
      <c r="D201" s="79">
        <v>4</v>
      </c>
      <c r="E201" s="79">
        <v>1</v>
      </c>
      <c r="F201" s="79">
        <v>1</v>
      </c>
      <c r="G201" s="73" t="s">
        <v>116</v>
      </c>
      <c r="H201" s="50">
        <f t="shared" si="3"/>
        <v>0</v>
      </c>
      <c r="I201" s="27"/>
      <c r="J201" s="27"/>
      <c r="K201" s="27"/>
      <c r="L201" s="27"/>
    </row>
    <row r="202" spans="1:12" ht="409.6">
      <c r="A202" s="78">
        <v>3</v>
      </c>
      <c r="B202" s="79">
        <v>2</v>
      </c>
      <c r="C202" s="79">
        <v>2</v>
      </c>
      <c r="D202" s="79">
        <v>4</v>
      </c>
      <c r="E202" s="79">
        <v>1</v>
      </c>
      <c r="F202" s="79">
        <v>2</v>
      </c>
      <c r="G202" s="73" t="s">
        <v>117</v>
      </c>
      <c r="H202" s="50">
        <f t="shared" si="3"/>
        <v>0</v>
      </c>
      <c r="I202" s="31"/>
      <c r="J202" s="31"/>
      <c r="K202" s="31"/>
      <c r="L202" s="31"/>
    </row>
    <row r="203" spans="1:12" ht="409.6">
      <c r="A203" s="78">
        <v>3</v>
      </c>
      <c r="B203" s="79">
        <v>2</v>
      </c>
      <c r="C203" s="79">
        <v>2</v>
      </c>
      <c r="D203" s="79">
        <v>5</v>
      </c>
      <c r="E203" s="79"/>
      <c r="F203" s="79"/>
      <c r="G203" s="73" t="s">
        <v>118</v>
      </c>
      <c r="H203" s="50">
        <f t="shared" si="3"/>
        <v>0</v>
      </c>
      <c r="I203" s="25">
        <f>I204</f>
        <v>0</v>
      </c>
      <c r="J203" s="25">
        <f>J204</f>
        <v>0</v>
      </c>
      <c r="K203" s="25">
        <f>K204</f>
        <v>0</v>
      </c>
      <c r="L203" s="25">
        <f>L204</f>
        <v>0</v>
      </c>
    </row>
    <row r="204" spans="1:12" ht="409.6">
      <c r="A204" s="78">
        <v>3</v>
      </c>
      <c r="B204" s="79">
        <v>2</v>
      </c>
      <c r="C204" s="79">
        <v>2</v>
      </c>
      <c r="D204" s="79">
        <v>5</v>
      </c>
      <c r="E204" s="79">
        <v>1</v>
      </c>
      <c r="F204" s="79">
        <v>1</v>
      </c>
      <c r="G204" s="73" t="s">
        <v>118</v>
      </c>
      <c r="H204" s="50">
        <f t="shared" si="3"/>
        <v>0</v>
      </c>
      <c r="I204" s="31"/>
      <c r="J204" s="31"/>
      <c r="K204" s="31"/>
      <c r="L204" s="31"/>
    </row>
    <row r="205" spans="1:12" ht="409.6">
      <c r="A205" s="78">
        <v>3</v>
      </c>
      <c r="B205" s="79">
        <v>2</v>
      </c>
      <c r="C205" s="79">
        <v>2</v>
      </c>
      <c r="D205" s="79">
        <v>6</v>
      </c>
      <c r="E205" s="79"/>
      <c r="F205" s="79"/>
      <c r="G205" s="73" t="s">
        <v>119</v>
      </c>
      <c r="H205" s="50">
        <f t="shared" si="3"/>
        <v>0</v>
      </c>
      <c r="I205" s="32">
        <f>I206</f>
        <v>0</v>
      </c>
      <c r="J205" s="32">
        <f>J206</f>
        <v>0</v>
      </c>
      <c r="K205" s="32">
        <f>K206</f>
        <v>0</v>
      </c>
      <c r="L205" s="32">
        <f>L206</f>
        <v>0</v>
      </c>
    </row>
    <row r="206" spans="1:12" ht="409.6">
      <c r="A206" s="78">
        <v>3</v>
      </c>
      <c r="B206" s="79">
        <v>2</v>
      </c>
      <c r="C206" s="79">
        <v>2</v>
      </c>
      <c r="D206" s="79">
        <v>6</v>
      </c>
      <c r="E206" s="79">
        <v>1</v>
      </c>
      <c r="F206" s="79">
        <v>1</v>
      </c>
      <c r="G206" s="73" t="s">
        <v>119</v>
      </c>
      <c r="H206" s="50">
        <f t="shared" si="3"/>
        <v>0</v>
      </c>
      <c r="I206" s="27"/>
      <c r="J206" s="27"/>
      <c r="K206" s="27"/>
      <c r="L206" s="27"/>
    </row>
    <row r="207" spans="1:12" ht="409.6">
      <c r="A207" s="78">
        <v>3</v>
      </c>
      <c r="B207" s="79">
        <v>2</v>
      </c>
      <c r="C207" s="79">
        <v>2</v>
      </c>
      <c r="D207" s="79">
        <v>7</v>
      </c>
      <c r="E207" s="79"/>
      <c r="F207" s="79"/>
      <c r="G207" s="73" t="s">
        <v>120</v>
      </c>
      <c r="H207" s="50">
        <f>(I207+J207+K207+L207)</f>
        <v>0</v>
      </c>
      <c r="I207" s="25">
        <f>I208+I209</f>
        <v>0</v>
      </c>
      <c r="J207" s="25">
        <f>J208+J209</f>
        <v>0</v>
      </c>
      <c r="K207" s="25">
        <f>K208+K209</f>
        <v>0</v>
      </c>
      <c r="L207" s="25">
        <f>L208+L209</f>
        <v>0</v>
      </c>
    </row>
    <row r="208" spans="1:12" ht="409.6">
      <c r="A208" s="78">
        <v>3</v>
      </c>
      <c r="B208" s="79">
        <v>2</v>
      </c>
      <c r="C208" s="79">
        <v>2</v>
      </c>
      <c r="D208" s="79">
        <v>7</v>
      </c>
      <c r="E208" s="79">
        <v>1</v>
      </c>
      <c r="F208" s="79">
        <v>1</v>
      </c>
      <c r="G208" s="73" t="s">
        <v>116</v>
      </c>
      <c r="H208" s="50">
        <f>(I208+J208+K208+L208)</f>
        <v>0</v>
      </c>
      <c r="I208" s="31"/>
      <c r="J208" s="31"/>
      <c r="K208" s="31"/>
      <c r="L208" s="31"/>
    </row>
    <row r="209" spans="1:12" ht="409.6">
      <c r="A209" s="78">
        <v>3</v>
      </c>
      <c r="B209" s="79">
        <v>2</v>
      </c>
      <c r="C209" s="79">
        <v>2</v>
      </c>
      <c r="D209" s="79">
        <v>7</v>
      </c>
      <c r="E209" s="79">
        <v>1</v>
      </c>
      <c r="F209" s="79">
        <v>2</v>
      </c>
      <c r="G209" s="73" t="s">
        <v>117</v>
      </c>
      <c r="H209" s="50">
        <f>(I209+J209+K209+L209)</f>
        <v>0</v>
      </c>
      <c r="I209" s="31"/>
      <c r="J209" s="31"/>
      <c r="K209" s="31"/>
      <c r="L209" s="31"/>
    </row>
    <row r="210" spans="1:12" ht="24">
      <c r="A210" s="78">
        <v>3</v>
      </c>
      <c r="B210" s="79">
        <v>3</v>
      </c>
      <c r="C210" s="79"/>
      <c r="D210" s="79"/>
      <c r="E210" s="79"/>
      <c r="F210" s="79"/>
      <c r="G210" s="73" t="s">
        <v>123</v>
      </c>
      <c r="H210" s="51">
        <f t="shared" si="3"/>
        <v>0</v>
      </c>
      <c r="I210" s="37">
        <f>I211+I232</f>
        <v>0</v>
      </c>
      <c r="J210" s="37">
        <f>J211+J232</f>
        <v>0</v>
      </c>
      <c r="K210" s="37">
        <f>K211+K232</f>
        <v>0</v>
      </c>
      <c r="L210" s="37">
        <f>L211+L232</f>
        <v>0</v>
      </c>
    </row>
    <row r="211" spans="1:12" ht="409.6">
      <c r="A211" s="78">
        <v>3</v>
      </c>
      <c r="B211" s="79">
        <v>3</v>
      </c>
      <c r="C211" s="79">
        <v>1</v>
      </c>
      <c r="D211" s="79"/>
      <c r="E211" s="79"/>
      <c r="F211" s="79"/>
      <c r="G211" s="73" t="s">
        <v>106</v>
      </c>
      <c r="H211" s="50">
        <f t="shared" si="3"/>
        <v>0</v>
      </c>
      <c r="I211" s="32">
        <f>I212+I216+I219+I222+I225+I227+I229</f>
        <v>0</v>
      </c>
      <c r="J211" s="32">
        <f>J212+J216+J219+J222+J225+J227+J229</f>
        <v>0</v>
      </c>
      <c r="K211" s="32">
        <f>K212+K216+K219+K222+K225+K227+K229</f>
        <v>0</v>
      </c>
      <c r="L211" s="32">
        <f>L212+L216+L219+L222+L225+L227+L229</f>
        <v>0</v>
      </c>
    </row>
    <row r="212" spans="1:12" ht="409.6">
      <c r="A212" s="78">
        <v>3</v>
      </c>
      <c r="B212" s="79">
        <v>3</v>
      </c>
      <c r="C212" s="79">
        <v>1</v>
      </c>
      <c r="D212" s="79">
        <v>1</v>
      </c>
      <c r="E212" s="79"/>
      <c r="F212" s="79"/>
      <c r="G212" s="73" t="s">
        <v>107</v>
      </c>
      <c r="H212" s="50">
        <f t="shared" si="3"/>
        <v>0</v>
      </c>
      <c r="I212" s="25">
        <f>SUM(I213:I215)</f>
        <v>0</v>
      </c>
      <c r="J212" s="25">
        <f>SUM(J213:J215)</f>
        <v>0</v>
      </c>
      <c r="K212" s="25">
        <f>SUM(K213:K215)</f>
        <v>0</v>
      </c>
      <c r="L212" s="25">
        <f>SUM(L213:L215)</f>
        <v>0</v>
      </c>
    </row>
    <row r="213" spans="1:12" ht="409.6">
      <c r="A213" s="78">
        <v>3</v>
      </c>
      <c r="B213" s="79">
        <v>3</v>
      </c>
      <c r="C213" s="79">
        <v>1</v>
      </c>
      <c r="D213" s="79">
        <v>1</v>
      </c>
      <c r="E213" s="79">
        <v>1</v>
      </c>
      <c r="F213" s="79">
        <v>1</v>
      </c>
      <c r="G213" s="73" t="s">
        <v>108</v>
      </c>
      <c r="H213" s="50">
        <f t="shared" si="3"/>
        <v>0</v>
      </c>
      <c r="I213" s="31"/>
      <c r="J213" s="31"/>
      <c r="K213" s="31"/>
      <c r="L213" s="31"/>
    </row>
    <row r="214" spans="1:12" ht="409.6">
      <c r="A214" s="78">
        <v>3</v>
      </c>
      <c r="B214" s="79">
        <v>3</v>
      </c>
      <c r="C214" s="79">
        <v>1</v>
      </c>
      <c r="D214" s="79">
        <v>1</v>
      </c>
      <c r="E214" s="79">
        <v>1</v>
      </c>
      <c r="F214" s="79">
        <v>2</v>
      </c>
      <c r="G214" s="73" t="s">
        <v>109</v>
      </c>
      <c r="H214" s="50">
        <f t="shared" si="3"/>
        <v>0</v>
      </c>
      <c r="I214" s="27"/>
      <c r="J214" s="27"/>
      <c r="K214" s="27"/>
      <c r="L214" s="27"/>
    </row>
    <row r="215" spans="1:12" ht="409.6">
      <c r="A215" s="78">
        <v>3</v>
      </c>
      <c r="B215" s="79">
        <v>3</v>
      </c>
      <c r="C215" s="79">
        <v>1</v>
      </c>
      <c r="D215" s="79">
        <v>1</v>
      </c>
      <c r="E215" s="79">
        <v>1</v>
      </c>
      <c r="F215" s="79">
        <v>3</v>
      </c>
      <c r="G215" s="73" t="s">
        <v>110</v>
      </c>
      <c r="H215" s="50">
        <f t="shared" si="3"/>
        <v>0</v>
      </c>
      <c r="I215" s="27"/>
      <c r="J215" s="27"/>
      <c r="K215" s="27"/>
      <c r="L215" s="27"/>
    </row>
    <row r="216" spans="1:12" ht="409.6">
      <c r="A216" s="78">
        <v>3</v>
      </c>
      <c r="B216" s="79">
        <v>3</v>
      </c>
      <c r="C216" s="79">
        <v>1</v>
      </c>
      <c r="D216" s="79">
        <v>2</v>
      </c>
      <c r="E216" s="79"/>
      <c r="F216" s="79"/>
      <c r="G216" s="73" t="s">
        <v>124</v>
      </c>
      <c r="H216" s="50">
        <f t="shared" si="3"/>
        <v>0</v>
      </c>
      <c r="I216" s="25">
        <f>SUM(I217:I218)</f>
        <v>0</v>
      </c>
      <c r="J216" s="25">
        <f>SUM(J217:J218)</f>
        <v>0</v>
      </c>
      <c r="K216" s="25">
        <f>SUM(K217:K218)</f>
        <v>0</v>
      </c>
      <c r="L216" s="25">
        <f>SUM(L217:L218)</f>
        <v>0</v>
      </c>
    </row>
    <row r="217" spans="1:12" ht="409.6">
      <c r="A217" s="78">
        <v>3</v>
      </c>
      <c r="B217" s="79">
        <v>3</v>
      </c>
      <c r="C217" s="79">
        <v>1</v>
      </c>
      <c r="D217" s="79">
        <v>2</v>
      </c>
      <c r="E217" s="79">
        <v>1</v>
      </c>
      <c r="F217" s="79">
        <v>1</v>
      </c>
      <c r="G217" s="73" t="s">
        <v>112</v>
      </c>
      <c r="H217" s="50">
        <f t="shared" si="3"/>
        <v>0</v>
      </c>
      <c r="I217" s="31"/>
      <c r="J217" s="31"/>
      <c r="K217" s="31"/>
      <c r="L217" s="31"/>
    </row>
    <row r="218" spans="1:12" ht="409.6">
      <c r="A218" s="78">
        <v>3</v>
      </c>
      <c r="B218" s="79">
        <v>3</v>
      </c>
      <c r="C218" s="79">
        <v>1</v>
      </c>
      <c r="D218" s="79">
        <v>2</v>
      </c>
      <c r="E218" s="79">
        <v>1</v>
      </c>
      <c r="F218" s="79">
        <v>2</v>
      </c>
      <c r="G218" s="73" t="s">
        <v>113</v>
      </c>
      <c r="H218" s="50">
        <f t="shared" si="3"/>
        <v>0</v>
      </c>
      <c r="I218" s="27"/>
      <c r="J218" s="27"/>
      <c r="K218" s="27"/>
      <c r="L218" s="27"/>
    </row>
    <row r="219" spans="1:12" ht="409.6">
      <c r="A219" s="78">
        <v>3</v>
      </c>
      <c r="B219" s="79">
        <v>3</v>
      </c>
      <c r="C219" s="79">
        <v>1</v>
      </c>
      <c r="D219" s="79">
        <v>3</v>
      </c>
      <c r="E219" s="79"/>
      <c r="F219" s="79"/>
      <c r="G219" s="73" t="s">
        <v>114</v>
      </c>
      <c r="H219" s="50">
        <f t="shared" si="3"/>
        <v>0</v>
      </c>
      <c r="I219" s="32">
        <f>I220+I221</f>
        <v>0</v>
      </c>
      <c r="J219" s="32">
        <f>J220+J221</f>
        <v>0</v>
      </c>
      <c r="K219" s="32">
        <f>K220+K221</f>
        <v>0</v>
      </c>
      <c r="L219" s="32">
        <f>L220+L221</f>
        <v>0</v>
      </c>
    </row>
    <row r="220" spans="1:12" ht="409.6">
      <c r="A220" s="78">
        <v>3</v>
      </c>
      <c r="B220" s="79">
        <v>3</v>
      </c>
      <c r="C220" s="79">
        <v>1</v>
      </c>
      <c r="D220" s="79">
        <v>3</v>
      </c>
      <c r="E220" s="79">
        <v>1</v>
      </c>
      <c r="F220" s="79">
        <v>1</v>
      </c>
      <c r="G220" s="73" t="s">
        <v>116</v>
      </c>
      <c r="H220" s="50">
        <f t="shared" si="3"/>
        <v>0</v>
      </c>
      <c r="I220" s="31"/>
      <c r="J220" s="31"/>
      <c r="K220" s="31"/>
      <c r="L220" s="31"/>
    </row>
    <row r="221" spans="1:12" ht="409.6">
      <c r="A221" s="78">
        <v>3</v>
      </c>
      <c r="B221" s="79">
        <v>3</v>
      </c>
      <c r="C221" s="79">
        <v>1</v>
      </c>
      <c r="D221" s="79">
        <v>3</v>
      </c>
      <c r="E221" s="79">
        <v>1</v>
      </c>
      <c r="F221" s="79">
        <v>2</v>
      </c>
      <c r="G221" s="73" t="s">
        <v>117</v>
      </c>
      <c r="H221" s="50">
        <f t="shared" si="3"/>
        <v>0</v>
      </c>
      <c r="I221" s="31"/>
      <c r="J221" s="31"/>
      <c r="K221" s="31"/>
      <c r="L221" s="31"/>
    </row>
    <row r="222" spans="1:12" ht="409.6">
      <c r="A222" s="78">
        <v>3</v>
      </c>
      <c r="B222" s="79">
        <v>3</v>
      </c>
      <c r="C222" s="79">
        <v>1</v>
      </c>
      <c r="D222" s="79">
        <v>4</v>
      </c>
      <c r="E222" s="79"/>
      <c r="F222" s="79"/>
      <c r="G222" s="73" t="s">
        <v>125</v>
      </c>
      <c r="H222" s="50">
        <f t="shared" si="3"/>
        <v>0</v>
      </c>
      <c r="I222" s="25">
        <f>SUM(I223:I224)</f>
        <v>0</v>
      </c>
      <c r="J222" s="25">
        <f>SUM(J223:J224)</f>
        <v>0</v>
      </c>
      <c r="K222" s="25">
        <f>SUM(K223:K224)</f>
        <v>0</v>
      </c>
      <c r="L222" s="25">
        <f>SUM(L223:L224)</f>
        <v>0</v>
      </c>
    </row>
    <row r="223" spans="1:12" ht="409.6">
      <c r="A223" s="78">
        <v>3</v>
      </c>
      <c r="B223" s="79">
        <v>3</v>
      </c>
      <c r="C223" s="79">
        <v>1</v>
      </c>
      <c r="D223" s="79">
        <v>4</v>
      </c>
      <c r="E223" s="79">
        <v>1</v>
      </c>
      <c r="F223" s="79">
        <v>1</v>
      </c>
      <c r="G223" s="73" t="s">
        <v>116</v>
      </c>
      <c r="H223" s="50">
        <f t="shared" si="3"/>
        <v>0</v>
      </c>
      <c r="I223" s="27"/>
      <c r="J223" s="27"/>
      <c r="K223" s="27"/>
      <c r="L223" s="27"/>
    </row>
    <row r="224" spans="1:12" ht="409.6">
      <c r="A224" s="78">
        <v>3</v>
      </c>
      <c r="B224" s="79">
        <v>3</v>
      </c>
      <c r="C224" s="79">
        <v>1</v>
      </c>
      <c r="D224" s="79">
        <v>4</v>
      </c>
      <c r="E224" s="79">
        <v>1</v>
      </c>
      <c r="F224" s="79">
        <v>2</v>
      </c>
      <c r="G224" s="73" t="s">
        <v>117</v>
      </c>
      <c r="H224" s="50">
        <f t="shared" si="3"/>
        <v>0</v>
      </c>
      <c r="I224" s="27"/>
      <c r="J224" s="27"/>
      <c r="K224" s="27"/>
      <c r="L224" s="27"/>
    </row>
    <row r="225" spans="1:12" ht="409.6">
      <c r="A225" s="78">
        <v>3</v>
      </c>
      <c r="B225" s="79">
        <v>3</v>
      </c>
      <c r="C225" s="79">
        <v>1</v>
      </c>
      <c r="D225" s="79">
        <v>5</v>
      </c>
      <c r="E225" s="79"/>
      <c r="F225" s="79"/>
      <c r="G225" s="73" t="s">
        <v>126</v>
      </c>
      <c r="H225" s="50">
        <f t="shared" si="3"/>
        <v>0</v>
      </c>
      <c r="I225" s="25">
        <f>I226</f>
        <v>0</v>
      </c>
      <c r="J225" s="25">
        <f>J226</f>
        <v>0</v>
      </c>
      <c r="K225" s="25">
        <f>K226</f>
        <v>0</v>
      </c>
      <c r="L225" s="25">
        <f>L226</f>
        <v>0</v>
      </c>
    </row>
    <row r="226" spans="1:12" ht="409.6">
      <c r="A226" s="78">
        <v>3</v>
      </c>
      <c r="B226" s="79">
        <v>3</v>
      </c>
      <c r="C226" s="79">
        <v>1</v>
      </c>
      <c r="D226" s="79">
        <v>5</v>
      </c>
      <c r="E226" s="79">
        <v>1</v>
      </c>
      <c r="F226" s="79">
        <v>1</v>
      </c>
      <c r="G226" s="73" t="s">
        <v>126</v>
      </c>
      <c r="H226" s="50">
        <f t="shared" si="3"/>
        <v>0</v>
      </c>
      <c r="I226" s="31"/>
      <c r="J226" s="31"/>
      <c r="K226" s="31"/>
      <c r="L226" s="31"/>
    </row>
    <row r="227" spans="1:12" ht="409.6">
      <c r="A227" s="78">
        <v>3</v>
      </c>
      <c r="B227" s="79">
        <v>3</v>
      </c>
      <c r="C227" s="79">
        <v>1</v>
      </c>
      <c r="D227" s="79">
        <v>6</v>
      </c>
      <c r="E227" s="79"/>
      <c r="F227" s="79"/>
      <c r="G227" s="73" t="s">
        <v>119</v>
      </c>
      <c r="H227" s="50">
        <f t="shared" si="3"/>
        <v>0</v>
      </c>
      <c r="I227" s="32">
        <f>I228</f>
        <v>0</v>
      </c>
      <c r="J227" s="32">
        <f>J228</f>
        <v>0</v>
      </c>
      <c r="K227" s="32">
        <f>K228</f>
        <v>0</v>
      </c>
      <c r="L227" s="32">
        <f>L228</f>
        <v>0</v>
      </c>
    </row>
    <row r="228" spans="1:12" ht="409.6">
      <c r="A228" s="78">
        <v>3</v>
      </c>
      <c r="B228" s="79">
        <v>3</v>
      </c>
      <c r="C228" s="79">
        <v>1</v>
      </c>
      <c r="D228" s="79">
        <v>6</v>
      </c>
      <c r="E228" s="79">
        <v>1</v>
      </c>
      <c r="F228" s="79">
        <v>1</v>
      </c>
      <c r="G228" s="73" t="s">
        <v>119</v>
      </c>
      <c r="H228" s="50">
        <f t="shared" si="3"/>
        <v>0</v>
      </c>
      <c r="I228" s="27"/>
      <c r="J228" s="27"/>
      <c r="K228" s="27"/>
      <c r="L228" s="27"/>
    </row>
    <row r="229" spans="1:12" ht="409.6">
      <c r="A229" s="78">
        <v>3</v>
      </c>
      <c r="B229" s="79">
        <v>3</v>
      </c>
      <c r="C229" s="79">
        <v>1</v>
      </c>
      <c r="D229" s="79">
        <v>7</v>
      </c>
      <c r="E229" s="79"/>
      <c r="F229" s="79"/>
      <c r="G229" s="73" t="s">
        <v>120</v>
      </c>
      <c r="H229" s="50">
        <f t="shared" si="3"/>
        <v>0</v>
      </c>
      <c r="I229" s="25">
        <f>I230+I231</f>
        <v>0</v>
      </c>
      <c r="J229" s="25">
        <f>J230+J231</f>
        <v>0</v>
      </c>
      <c r="K229" s="25">
        <f>K230+K231</f>
        <v>0</v>
      </c>
      <c r="L229" s="25">
        <f>L230+L231</f>
        <v>0</v>
      </c>
    </row>
    <row r="230" spans="1:12" ht="409.6">
      <c r="A230" s="78">
        <v>3</v>
      </c>
      <c r="B230" s="79">
        <v>3</v>
      </c>
      <c r="C230" s="79">
        <v>1</v>
      </c>
      <c r="D230" s="79">
        <v>7</v>
      </c>
      <c r="E230" s="79">
        <v>1</v>
      </c>
      <c r="F230" s="79">
        <v>1</v>
      </c>
      <c r="G230" s="73" t="s">
        <v>116</v>
      </c>
      <c r="H230" s="50">
        <f t="shared" si="3"/>
        <v>0</v>
      </c>
      <c r="I230" s="31"/>
      <c r="J230" s="31"/>
      <c r="K230" s="31"/>
      <c r="L230" s="31"/>
    </row>
    <row r="231" spans="1:12" ht="409.6">
      <c r="A231" s="78">
        <v>3</v>
      </c>
      <c r="B231" s="79">
        <v>3</v>
      </c>
      <c r="C231" s="79">
        <v>1</v>
      </c>
      <c r="D231" s="79">
        <v>7</v>
      </c>
      <c r="E231" s="79">
        <v>1</v>
      </c>
      <c r="F231" s="79">
        <v>2</v>
      </c>
      <c r="G231" s="73" t="s">
        <v>117</v>
      </c>
      <c r="H231" s="50">
        <f t="shared" si="3"/>
        <v>0</v>
      </c>
      <c r="I231" s="31"/>
      <c r="J231" s="31"/>
      <c r="K231" s="31"/>
      <c r="L231" s="31"/>
    </row>
    <row r="232" spans="1:12" ht="409.6">
      <c r="A232" s="78">
        <v>3</v>
      </c>
      <c r="B232" s="79">
        <v>3</v>
      </c>
      <c r="C232" s="79">
        <v>2</v>
      </c>
      <c r="D232" s="79"/>
      <c r="E232" s="79"/>
      <c r="F232" s="79"/>
      <c r="G232" s="73" t="s">
        <v>121</v>
      </c>
      <c r="H232" s="50">
        <f t="shared" si="3"/>
        <v>0</v>
      </c>
      <c r="I232" s="32">
        <f>I233+I237+I240+I243+I246+I248+I250</f>
        <v>0</v>
      </c>
      <c r="J232" s="32">
        <f>J233+J237+J240+J243+J246+J248+J250</f>
        <v>0</v>
      </c>
      <c r="K232" s="32">
        <f>K233+K237+K240+K243+K246+K248+K250</f>
        <v>0</v>
      </c>
      <c r="L232" s="32">
        <f>L233+L237+L240+L243+L246+L248+L250</f>
        <v>0</v>
      </c>
    </row>
    <row r="233" spans="1:12" ht="409.6">
      <c r="A233" s="78">
        <v>3</v>
      </c>
      <c r="B233" s="79">
        <v>3</v>
      </c>
      <c r="C233" s="79">
        <v>2</v>
      </c>
      <c r="D233" s="79">
        <v>1</v>
      </c>
      <c r="E233" s="79"/>
      <c r="F233" s="79"/>
      <c r="G233" s="73" t="s">
        <v>122</v>
      </c>
      <c r="H233" s="50">
        <f t="shared" si="3"/>
        <v>0</v>
      </c>
      <c r="I233" s="32">
        <f>SUM(I234:I236)</f>
        <v>0</v>
      </c>
      <c r="J233" s="32">
        <f>SUM(J234:J236)</f>
        <v>0</v>
      </c>
      <c r="K233" s="32">
        <f>SUM(K234:K236)</f>
        <v>0</v>
      </c>
      <c r="L233" s="32">
        <f>SUM(L234:L236)</f>
        <v>0</v>
      </c>
    </row>
    <row r="234" spans="1:12" ht="409.6">
      <c r="A234" s="78">
        <v>3</v>
      </c>
      <c r="B234" s="79">
        <v>3</v>
      </c>
      <c r="C234" s="79">
        <v>2</v>
      </c>
      <c r="D234" s="79">
        <v>1</v>
      </c>
      <c r="E234" s="79">
        <v>1</v>
      </c>
      <c r="F234" s="79">
        <v>1</v>
      </c>
      <c r="G234" s="73" t="s">
        <v>108</v>
      </c>
      <c r="H234" s="50">
        <f t="shared" si="3"/>
        <v>0</v>
      </c>
      <c r="I234" s="31"/>
      <c r="J234" s="31"/>
      <c r="K234" s="31"/>
      <c r="L234" s="31"/>
    </row>
    <row r="235" spans="1:12" ht="409.6">
      <c r="A235" s="78">
        <v>3</v>
      </c>
      <c r="B235" s="79">
        <v>3</v>
      </c>
      <c r="C235" s="79">
        <v>2</v>
      </c>
      <c r="D235" s="79">
        <v>1</v>
      </c>
      <c r="E235" s="79">
        <v>1</v>
      </c>
      <c r="F235" s="79">
        <v>2</v>
      </c>
      <c r="G235" s="73" t="s">
        <v>109</v>
      </c>
      <c r="H235" s="50">
        <f t="shared" si="3"/>
        <v>0</v>
      </c>
      <c r="I235" s="31"/>
      <c r="J235" s="31"/>
      <c r="K235" s="31"/>
      <c r="L235" s="31"/>
    </row>
    <row r="236" spans="1:12" ht="409.6">
      <c r="A236" s="78">
        <v>3</v>
      </c>
      <c r="B236" s="79">
        <v>3</v>
      </c>
      <c r="C236" s="79">
        <v>2</v>
      </c>
      <c r="D236" s="79">
        <v>1</v>
      </c>
      <c r="E236" s="79">
        <v>1</v>
      </c>
      <c r="F236" s="79">
        <v>3</v>
      </c>
      <c r="G236" s="73" t="s">
        <v>110</v>
      </c>
      <c r="H236" s="50">
        <f t="shared" si="3"/>
        <v>0</v>
      </c>
      <c r="I236" s="27"/>
      <c r="J236" s="27"/>
      <c r="K236" s="27"/>
      <c r="L236" s="27"/>
    </row>
    <row r="237" spans="1:12" ht="409.6">
      <c r="A237" s="78">
        <v>3</v>
      </c>
      <c r="B237" s="79">
        <v>3</v>
      </c>
      <c r="C237" s="79">
        <v>2</v>
      </c>
      <c r="D237" s="79">
        <v>2</v>
      </c>
      <c r="E237" s="79"/>
      <c r="F237" s="79"/>
      <c r="G237" s="73" t="s">
        <v>124</v>
      </c>
      <c r="H237" s="50">
        <f t="shared" si="3"/>
        <v>0</v>
      </c>
      <c r="I237" s="32">
        <f>SUM(I238:I239)</f>
        <v>0</v>
      </c>
      <c r="J237" s="32">
        <f>SUM(J238:J239)</f>
        <v>0</v>
      </c>
      <c r="K237" s="32">
        <f>SUM(K238:K239)</f>
        <v>0</v>
      </c>
      <c r="L237" s="32">
        <f>SUM(L238:L239)</f>
        <v>0</v>
      </c>
    </row>
    <row r="238" spans="1:12" ht="409.6">
      <c r="A238" s="78">
        <v>3</v>
      </c>
      <c r="B238" s="79">
        <v>3</v>
      </c>
      <c r="C238" s="79">
        <v>2</v>
      </c>
      <c r="D238" s="79">
        <v>2</v>
      </c>
      <c r="E238" s="79">
        <v>1</v>
      </c>
      <c r="F238" s="79">
        <v>1</v>
      </c>
      <c r="G238" s="73" t="s">
        <v>112</v>
      </c>
      <c r="H238" s="50">
        <f t="shared" si="3"/>
        <v>0</v>
      </c>
      <c r="I238" s="31"/>
      <c r="J238" s="31"/>
      <c r="K238" s="31"/>
      <c r="L238" s="31"/>
    </row>
    <row r="239" spans="1:12" ht="409.6">
      <c r="A239" s="78">
        <v>3</v>
      </c>
      <c r="B239" s="79">
        <v>3</v>
      </c>
      <c r="C239" s="79">
        <v>2</v>
      </c>
      <c r="D239" s="79">
        <v>2</v>
      </c>
      <c r="E239" s="79">
        <v>1</v>
      </c>
      <c r="F239" s="79">
        <v>2</v>
      </c>
      <c r="G239" s="73" t="s">
        <v>113</v>
      </c>
      <c r="H239" s="50">
        <f t="shared" si="3"/>
        <v>0</v>
      </c>
      <c r="I239" s="31"/>
      <c r="J239" s="31"/>
      <c r="K239" s="31"/>
      <c r="L239" s="31"/>
    </row>
    <row r="240" spans="1:12" ht="409.6">
      <c r="A240" s="78">
        <v>3</v>
      </c>
      <c r="B240" s="79">
        <v>3</v>
      </c>
      <c r="C240" s="79">
        <v>2</v>
      </c>
      <c r="D240" s="79">
        <v>3</v>
      </c>
      <c r="E240" s="79"/>
      <c r="F240" s="79"/>
      <c r="G240" s="73" t="s">
        <v>114</v>
      </c>
      <c r="H240" s="50">
        <f t="shared" si="3"/>
        <v>0</v>
      </c>
      <c r="I240" s="32">
        <f>I241+I242</f>
        <v>0</v>
      </c>
      <c r="J240" s="32">
        <f>J241+J242</f>
        <v>0</v>
      </c>
      <c r="K240" s="32">
        <f>K241+K242</f>
        <v>0</v>
      </c>
      <c r="L240" s="32">
        <f>L241+L242</f>
        <v>0</v>
      </c>
    </row>
    <row r="241" spans="1:13" ht="409.6">
      <c r="A241" s="78">
        <v>3</v>
      </c>
      <c r="B241" s="79">
        <v>3</v>
      </c>
      <c r="C241" s="79">
        <v>2</v>
      </c>
      <c r="D241" s="79">
        <v>3</v>
      </c>
      <c r="E241" s="79">
        <v>1</v>
      </c>
      <c r="F241" s="79">
        <v>1</v>
      </c>
      <c r="G241" s="73" t="s">
        <v>116</v>
      </c>
      <c r="H241" s="50">
        <f t="shared" si="3"/>
        <v>0</v>
      </c>
      <c r="I241" s="27"/>
      <c r="J241" s="27"/>
      <c r="K241" s="27"/>
      <c r="L241" s="27"/>
    </row>
    <row r="242" spans="1:13" ht="409.6">
      <c r="A242" s="78">
        <v>3</v>
      </c>
      <c r="B242" s="79">
        <v>3</v>
      </c>
      <c r="C242" s="79">
        <v>2</v>
      </c>
      <c r="D242" s="79">
        <v>3</v>
      </c>
      <c r="E242" s="79">
        <v>1</v>
      </c>
      <c r="F242" s="79">
        <v>2</v>
      </c>
      <c r="G242" s="73" t="s">
        <v>117</v>
      </c>
      <c r="H242" s="50">
        <f t="shared" si="3"/>
        <v>0</v>
      </c>
      <c r="I242" s="27"/>
      <c r="J242" s="27"/>
      <c r="K242" s="27"/>
      <c r="L242" s="27"/>
    </row>
    <row r="243" spans="1:13" ht="409.6">
      <c r="A243" s="78">
        <v>3</v>
      </c>
      <c r="B243" s="79">
        <v>3</v>
      </c>
      <c r="C243" s="79">
        <v>2</v>
      </c>
      <c r="D243" s="79">
        <v>4</v>
      </c>
      <c r="E243" s="79"/>
      <c r="F243" s="79"/>
      <c r="G243" s="73" t="s">
        <v>125</v>
      </c>
      <c r="H243" s="50">
        <f t="shared" si="3"/>
        <v>0</v>
      </c>
      <c r="I243" s="25">
        <f>SUM(I244:I245)</f>
        <v>0</v>
      </c>
      <c r="J243" s="25">
        <f>SUM(J244:J245)</f>
        <v>0</v>
      </c>
      <c r="K243" s="25">
        <f>SUM(K244:K245)</f>
        <v>0</v>
      </c>
      <c r="L243" s="25">
        <f>SUM(L244:L245)</f>
        <v>0</v>
      </c>
    </row>
    <row r="244" spans="1:13" ht="409.6">
      <c r="A244" s="78">
        <v>3</v>
      </c>
      <c r="B244" s="79">
        <v>3</v>
      </c>
      <c r="C244" s="79">
        <v>2</v>
      </c>
      <c r="D244" s="79">
        <v>4</v>
      </c>
      <c r="E244" s="79">
        <v>1</v>
      </c>
      <c r="F244" s="79">
        <v>1</v>
      </c>
      <c r="G244" s="73" t="s">
        <v>116</v>
      </c>
      <c r="H244" s="50">
        <f t="shared" si="3"/>
        <v>0</v>
      </c>
      <c r="I244" s="31"/>
      <c r="J244" s="31"/>
      <c r="K244" s="31"/>
      <c r="L244" s="31"/>
    </row>
    <row r="245" spans="1:13" ht="409.6">
      <c r="A245" s="78">
        <v>3</v>
      </c>
      <c r="B245" s="79">
        <v>3</v>
      </c>
      <c r="C245" s="79">
        <v>2</v>
      </c>
      <c r="D245" s="79">
        <v>4</v>
      </c>
      <c r="E245" s="79">
        <v>1</v>
      </c>
      <c r="F245" s="79">
        <v>2</v>
      </c>
      <c r="G245" s="73" t="s">
        <v>117</v>
      </c>
      <c r="H245" s="50">
        <f t="shared" si="3"/>
        <v>0</v>
      </c>
      <c r="I245" s="27"/>
      <c r="J245" s="27"/>
      <c r="K245" s="27"/>
      <c r="L245" s="27"/>
    </row>
    <row r="246" spans="1:13" ht="409.6">
      <c r="A246" s="78">
        <v>3</v>
      </c>
      <c r="B246" s="79">
        <v>3</v>
      </c>
      <c r="C246" s="79">
        <v>2</v>
      </c>
      <c r="D246" s="79">
        <v>5</v>
      </c>
      <c r="E246" s="79"/>
      <c r="F246" s="79"/>
      <c r="G246" s="73" t="s">
        <v>126</v>
      </c>
      <c r="H246" s="50">
        <f t="shared" si="3"/>
        <v>0</v>
      </c>
      <c r="I246" s="25">
        <f>I247</f>
        <v>0</v>
      </c>
      <c r="J246" s="25">
        <f>J247</f>
        <v>0</v>
      </c>
      <c r="K246" s="25">
        <f>K247</f>
        <v>0</v>
      </c>
      <c r="L246" s="25">
        <f>L247</f>
        <v>0</v>
      </c>
    </row>
    <row r="247" spans="1:13" ht="409.6">
      <c r="A247" s="78">
        <v>3</v>
      </c>
      <c r="B247" s="79">
        <v>3</v>
      </c>
      <c r="C247" s="79">
        <v>2</v>
      </c>
      <c r="D247" s="79">
        <v>5</v>
      </c>
      <c r="E247" s="79">
        <v>1</v>
      </c>
      <c r="F247" s="79">
        <v>1</v>
      </c>
      <c r="G247" s="73" t="s">
        <v>126</v>
      </c>
      <c r="H247" s="50">
        <f t="shared" si="3"/>
        <v>0</v>
      </c>
      <c r="I247" s="31"/>
      <c r="J247" s="31"/>
      <c r="K247" s="31"/>
      <c r="L247" s="31"/>
    </row>
    <row r="248" spans="1:13" ht="409.6">
      <c r="A248" s="78">
        <v>3</v>
      </c>
      <c r="B248" s="79">
        <v>3</v>
      </c>
      <c r="C248" s="79">
        <v>2</v>
      </c>
      <c r="D248" s="79">
        <v>6</v>
      </c>
      <c r="E248" s="79"/>
      <c r="F248" s="79"/>
      <c r="G248" s="73" t="s">
        <v>119</v>
      </c>
      <c r="H248" s="50">
        <f t="shared" si="3"/>
        <v>0</v>
      </c>
      <c r="I248" s="32">
        <f>I249</f>
        <v>0</v>
      </c>
      <c r="J248" s="32">
        <f>J249</f>
        <v>0</v>
      </c>
      <c r="K248" s="32">
        <f>K249</f>
        <v>0</v>
      </c>
      <c r="L248" s="32">
        <f>L249</f>
        <v>0</v>
      </c>
    </row>
    <row r="249" spans="1:13" ht="409.6">
      <c r="A249" s="78">
        <v>3</v>
      </c>
      <c r="B249" s="79">
        <v>3</v>
      </c>
      <c r="C249" s="79">
        <v>2</v>
      </c>
      <c r="D249" s="79">
        <v>6</v>
      </c>
      <c r="E249" s="79">
        <v>1</v>
      </c>
      <c r="F249" s="79">
        <v>1</v>
      </c>
      <c r="G249" s="73" t="s">
        <v>119</v>
      </c>
      <c r="H249" s="50">
        <f t="shared" si="3"/>
        <v>0</v>
      </c>
      <c r="I249" s="27"/>
      <c r="J249" s="27"/>
      <c r="K249" s="27"/>
      <c r="L249" s="27"/>
    </row>
    <row r="250" spans="1:13" ht="409.6">
      <c r="A250" s="78">
        <v>3</v>
      </c>
      <c r="B250" s="79">
        <v>3</v>
      </c>
      <c r="C250" s="79">
        <v>2</v>
      </c>
      <c r="D250" s="79">
        <v>7</v>
      </c>
      <c r="E250" s="79"/>
      <c r="F250" s="79"/>
      <c r="G250" s="73" t="s">
        <v>120</v>
      </c>
      <c r="H250" s="50">
        <f t="shared" si="3"/>
        <v>0</v>
      </c>
      <c r="I250" s="25">
        <f>I251</f>
        <v>0</v>
      </c>
      <c r="J250" s="25">
        <f>J251</f>
        <v>0</v>
      </c>
      <c r="K250" s="25">
        <f>K251</f>
        <v>0</v>
      </c>
      <c r="L250" s="25">
        <f>L251</f>
        <v>0</v>
      </c>
    </row>
    <row r="251" spans="1:13" ht="409.6">
      <c r="A251" s="90">
        <v>3</v>
      </c>
      <c r="B251" s="91">
        <v>3</v>
      </c>
      <c r="C251" s="91">
        <v>2</v>
      </c>
      <c r="D251" s="91">
        <v>7</v>
      </c>
      <c r="E251" s="91">
        <v>1</v>
      </c>
      <c r="F251" s="91">
        <v>1</v>
      </c>
      <c r="G251" s="73" t="s">
        <v>120</v>
      </c>
      <c r="H251" s="50">
        <f t="shared" si="3"/>
        <v>0</v>
      </c>
      <c r="I251" s="31"/>
      <c r="J251" s="31"/>
      <c r="K251" s="31"/>
      <c r="L251" s="31"/>
    </row>
    <row r="252" spans="1:13" ht="409.6">
      <c r="A252" s="78">
        <v>9</v>
      </c>
      <c r="B252" s="79">
        <v>9</v>
      </c>
      <c r="C252" s="79">
        <v>99</v>
      </c>
      <c r="D252" s="79">
        <v>99</v>
      </c>
      <c r="E252" s="79">
        <v>99</v>
      </c>
      <c r="F252" s="79">
        <v>99</v>
      </c>
      <c r="G252" s="92" t="s">
        <v>127</v>
      </c>
      <c r="H252" s="317">
        <f>(I252+J252+K252+L252)</f>
        <v>29.199999999999996</v>
      </c>
      <c r="I252" s="37">
        <f>I28+I125</f>
        <v>0</v>
      </c>
      <c r="J252" s="37">
        <f>J28+J125</f>
        <v>23.299999999999997</v>
      </c>
      <c r="K252" s="37">
        <f>K28+K125</f>
        <v>1.9000000000000001</v>
      </c>
      <c r="L252" s="37">
        <f>L28+L125</f>
        <v>4</v>
      </c>
    </row>
    <row r="253" spans="1:13" s="93" customFormat="1" ht="409.6">
      <c r="A253" s="95"/>
      <c r="B253" s="96"/>
      <c r="C253" s="96"/>
      <c r="D253" s="96"/>
      <c r="E253" s="96"/>
      <c r="F253" s="96"/>
      <c r="G253" s="97"/>
      <c r="H253" s="98"/>
      <c r="I253" s="99"/>
      <c r="J253" s="99"/>
      <c r="K253" s="99"/>
      <c r="L253" s="99"/>
    </row>
    <row r="254" spans="1:13" s="93" customFormat="1" ht="409.6">
      <c r="A254" s="95"/>
      <c r="B254" s="96"/>
      <c r="C254" s="96"/>
      <c r="D254" s="96"/>
      <c r="E254" s="96"/>
      <c r="F254" s="96"/>
      <c r="G254" s="97"/>
      <c r="H254" s="98"/>
      <c r="I254" s="99"/>
      <c r="J254" s="99"/>
      <c r="K254" s="99"/>
      <c r="L254" s="99"/>
      <c r="M254" s="100"/>
    </row>
    <row r="255" spans="1:13" ht="14.25" customHeight="1">
      <c r="A255" s="41"/>
      <c r="B255" s="419"/>
      <c r="C255" s="419"/>
      <c r="D255" s="419"/>
      <c r="E255" s="419"/>
      <c r="F255" s="419"/>
      <c r="G255" s="419"/>
      <c r="H255" s="23"/>
      <c r="I255" s="52"/>
      <c r="J255" s="64"/>
      <c r="K255" s="414"/>
      <c r="L255" s="414"/>
    </row>
    <row r="256" spans="1:13" ht="409.6">
      <c r="A256" s="42"/>
      <c r="G256" s="21" t="s">
        <v>145</v>
      </c>
      <c r="H256" s="21"/>
      <c r="I256" s="21" t="s">
        <v>128</v>
      </c>
      <c r="J256" s="15"/>
      <c r="K256" s="65" t="s">
        <v>129</v>
      </c>
      <c r="L256" s="2"/>
    </row>
    <row r="257" spans="1:12" ht="409.6">
      <c r="A257" s="42"/>
      <c r="G257" s="21" t="s">
        <v>152</v>
      </c>
      <c r="H257" s="9"/>
      <c r="I257" s="9"/>
      <c r="J257" s="10"/>
      <c r="K257" s="2"/>
      <c r="L257" s="2"/>
    </row>
    <row r="258" spans="1:12" ht="15" customHeight="1">
      <c r="A258" s="41"/>
      <c r="B258" s="414"/>
      <c r="C258" s="414"/>
      <c r="D258" s="414"/>
      <c r="E258" s="414"/>
      <c r="F258" s="414"/>
      <c r="G258" s="414"/>
      <c r="H258" s="23"/>
      <c r="I258" s="52"/>
      <c r="J258" s="64"/>
      <c r="K258" s="414"/>
      <c r="L258" s="414"/>
    </row>
    <row r="259" spans="1:12" ht="14.25" customHeight="1">
      <c r="A259" s="42"/>
      <c r="G259" s="21" t="s">
        <v>147</v>
      </c>
      <c r="H259" s="22"/>
      <c r="I259" s="21" t="s">
        <v>128</v>
      </c>
      <c r="J259" s="15"/>
      <c r="K259" s="11" t="s">
        <v>131</v>
      </c>
      <c r="L259" s="2"/>
    </row>
    <row r="260" spans="1:12" ht="409.6">
      <c r="G260" s="21" t="s">
        <v>148</v>
      </c>
      <c r="H260" s="8"/>
      <c r="I260" s="8"/>
      <c r="J260" s="12"/>
      <c r="K260" s="2"/>
      <c r="L260" s="2"/>
    </row>
    <row r="261" spans="1:12" ht="409.6">
      <c r="G261" s="66"/>
      <c r="H261" s="8"/>
      <c r="I261" s="8"/>
      <c r="J261" s="12"/>
      <c r="K261" s="2"/>
      <c r="L261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8">
    <mergeCell ref="B258:G258"/>
    <mergeCell ref="K258:L258"/>
    <mergeCell ref="B26:K26"/>
    <mergeCell ref="K255:L255"/>
    <mergeCell ref="G10:L10"/>
    <mergeCell ref="B25:L25"/>
    <mergeCell ref="B255:G255"/>
    <mergeCell ref="I24:L24"/>
    <mergeCell ref="B16:I16"/>
    <mergeCell ref="B15:I15"/>
    <mergeCell ref="J2:L2"/>
    <mergeCell ref="J1:L1"/>
    <mergeCell ref="B24:H24"/>
    <mergeCell ref="G11:L11"/>
    <mergeCell ref="G12:L12"/>
    <mergeCell ref="G6:L6"/>
    <mergeCell ref="G9:L9"/>
    <mergeCell ref="G5:L5"/>
  </mergeCells>
  <phoneticPr fontId="14" type="noConversion"/>
  <dataValidations count="1">
    <dataValidation type="whole" allowBlank="1" showInputMessage="1" showErrorMessage="1" error="0&lt;prog1&lt;4" sqref="J18:J21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95" orientation="landscape" horizontalDpi="4294967294" verticalDpi="4294967294" r:id="rId4"/>
  <headerFooter alignWithMargins="0">
    <oddHeader>&amp;C&amp;8&amp;P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16" workbookViewId="0">
      <selection activeCell="M31" sqref="M31"/>
    </sheetView>
  </sheetViews>
  <sheetFormatPr defaultRowHeight="12.75"/>
  <cols>
    <col min="1" max="1" width="6.1640625" customWidth="1"/>
    <col min="2" max="2" width="13.33203125" customWidth="1"/>
    <col min="3" max="3" width="9.83203125" customWidth="1"/>
    <col min="4" max="4" width="13.5" customWidth="1"/>
    <col min="5" max="5" width="10.6640625" style="296" customWidth="1"/>
    <col min="6" max="6" width="9.5" bestFit="1" customWidth="1"/>
  </cols>
  <sheetData>
    <row r="1" spans="2:8">
      <c r="G1" t="s">
        <v>291</v>
      </c>
    </row>
    <row r="2" spans="2:8">
      <c r="G2" t="s">
        <v>292</v>
      </c>
    </row>
    <row r="3" spans="2:8">
      <c r="G3" t="s">
        <v>293</v>
      </c>
    </row>
    <row r="4" spans="2:8">
      <c r="G4" t="s">
        <v>372</v>
      </c>
    </row>
    <row r="6" spans="2:8" s="291" customFormat="1">
      <c r="B6" s="291" t="s">
        <v>373</v>
      </c>
      <c r="E6" s="306"/>
    </row>
    <row r="8" spans="2:8">
      <c r="B8" s="293"/>
      <c r="C8" s="293"/>
      <c r="D8" s="293"/>
      <c r="E8" s="307" t="s">
        <v>160</v>
      </c>
      <c r="F8" s="293"/>
      <c r="G8" s="293"/>
      <c r="H8" s="293"/>
    </row>
    <row r="9" spans="2:8" s="292" customFormat="1" ht="12">
      <c r="B9" s="292" t="s">
        <v>298</v>
      </c>
      <c r="E9" s="296"/>
    </row>
    <row r="11" spans="2:8">
      <c r="B11" s="293"/>
      <c r="C11" s="293"/>
      <c r="D11" s="293"/>
      <c r="E11" s="307"/>
      <c r="F11" s="293"/>
      <c r="G11" s="293"/>
      <c r="H11" s="293"/>
    </row>
    <row r="12" spans="2:8" s="292" customFormat="1" ht="12">
      <c r="B12" s="292" t="s">
        <v>374</v>
      </c>
      <c r="D12" s="292" t="s">
        <v>299</v>
      </c>
      <c r="E12" s="296"/>
    </row>
    <row r="13" spans="2:8" s="292" customFormat="1" ht="12">
      <c r="E13" s="296"/>
    </row>
    <row r="14" spans="2:8">
      <c r="G14" t="s">
        <v>296</v>
      </c>
    </row>
    <row r="15" spans="2:8">
      <c r="G15" t="s">
        <v>297</v>
      </c>
    </row>
    <row r="16" spans="2:8">
      <c r="G16" t="s">
        <v>375</v>
      </c>
    </row>
    <row r="17" spans="1:9" s="292" customFormat="1">
      <c r="E17" s="296"/>
      <c r="G17" s="320" t="s">
        <v>376</v>
      </c>
    </row>
    <row r="18" spans="1:9" s="320" customFormat="1">
      <c r="G18" s="320" t="s">
        <v>377</v>
      </c>
    </row>
    <row r="19" spans="1:9" s="292" customFormat="1" ht="12">
      <c r="E19" s="296"/>
    </row>
    <row r="20" spans="1:9" s="291" customFormat="1">
      <c r="B20" s="291" t="s">
        <v>378</v>
      </c>
      <c r="E20" s="306"/>
    </row>
    <row r="21" spans="1:9" s="291" customFormat="1">
      <c r="D21" s="291" t="s">
        <v>380</v>
      </c>
    </row>
    <row r="22" spans="1:9" s="292" customFormat="1" ht="12">
      <c r="E22" s="322" t="s">
        <v>379</v>
      </c>
      <c r="F22" s="321"/>
    </row>
    <row r="23" spans="1:9" s="292" customFormat="1" ht="12">
      <c r="E23" s="296"/>
    </row>
    <row r="24" spans="1:9">
      <c r="A24" s="329"/>
      <c r="B24" s="329"/>
      <c r="C24" s="329"/>
      <c r="D24" s="329"/>
      <c r="E24" s="332"/>
      <c r="F24" s="324"/>
      <c r="G24" s="300" t="s">
        <v>386</v>
      </c>
      <c r="H24" s="300"/>
      <c r="I24" s="303" t="s">
        <v>385</v>
      </c>
    </row>
    <row r="25" spans="1:9" s="296" customFormat="1" ht="144">
      <c r="A25" s="330" t="s">
        <v>206</v>
      </c>
      <c r="B25" s="330" t="s">
        <v>381</v>
      </c>
      <c r="C25" s="330" t="s">
        <v>382</v>
      </c>
      <c r="D25" s="331" t="s">
        <v>303</v>
      </c>
      <c r="E25" s="330" t="s">
        <v>383</v>
      </c>
      <c r="F25" s="328" t="s">
        <v>384</v>
      </c>
      <c r="G25" s="327" t="s">
        <v>387</v>
      </c>
      <c r="H25" s="326" t="s">
        <v>388</v>
      </c>
      <c r="I25" s="325"/>
    </row>
    <row r="26" spans="1:9">
      <c r="A26" s="323">
        <v>1</v>
      </c>
      <c r="B26" s="323">
        <v>2</v>
      </c>
      <c r="C26" s="323"/>
      <c r="D26" s="323">
        <v>3</v>
      </c>
      <c r="E26" s="325">
        <v>4</v>
      </c>
      <c r="F26" s="323">
        <v>5</v>
      </c>
      <c r="G26" s="297">
        <v>6</v>
      </c>
      <c r="H26" s="297">
        <v>7</v>
      </c>
      <c r="I26" s="323">
        <v>8</v>
      </c>
    </row>
    <row r="27" spans="1:9">
      <c r="A27" s="299" t="s">
        <v>370</v>
      </c>
      <c r="B27" s="300"/>
      <c r="C27" s="300"/>
      <c r="D27" s="300"/>
      <c r="E27" s="308"/>
      <c r="F27" s="300"/>
      <c r="G27" s="300"/>
      <c r="H27" s="300"/>
      <c r="I27" s="301"/>
    </row>
    <row r="28" spans="1:9" ht="25.5">
      <c r="A28" s="303" t="s">
        <v>389</v>
      </c>
      <c r="B28" s="304" t="s">
        <v>318</v>
      </c>
      <c r="C28" s="349">
        <v>200</v>
      </c>
      <c r="D28" s="304" t="s">
        <v>319</v>
      </c>
      <c r="E28" s="309"/>
      <c r="F28" s="347">
        <v>200</v>
      </c>
      <c r="G28" s="305"/>
      <c r="H28" s="305"/>
      <c r="I28" s="305"/>
    </row>
    <row r="29" spans="1:9" ht="25.5">
      <c r="A29" s="303" t="s">
        <v>390</v>
      </c>
      <c r="B29" s="304" t="s">
        <v>321</v>
      </c>
      <c r="C29" s="349">
        <v>50</v>
      </c>
      <c r="D29" s="304" t="s">
        <v>319</v>
      </c>
      <c r="E29" s="309"/>
      <c r="F29" s="347">
        <v>45.12</v>
      </c>
      <c r="G29" s="305"/>
      <c r="H29" s="305"/>
      <c r="I29" s="305"/>
    </row>
    <row r="30" spans="1:9" ht="38.25">
      <c r="A30" s="303" t="s">
        <v>391</v>
      </c>
      <c r="B30" s="310" t="s">
        <v>366</v>
      </c>
      <c r="C30" s="350">
        <v>1000</v>
      </c>
      <c r="D30" s="310" t="s">
        <v>367</v>
      </c>
      <c r="E30" s="311"/>
      <c r="F30" s="347">
        <v>999.92</v>
      </c>
      <c r="G30" s="312"/>
      <c r="H30" s="303"/>
      <c r="I30" s="303"/>
    </row>
    <row r="31" spans="1:9" ht="114" customHeight="1">
      <c r="A31" s="303" t="s">
        <v>392</v>
      </c>
      <c r="B31" s="304" t="s">
        <v>310</v>
      </c>
      <c r="C31" s="349">
        <v>200</v>
      </c>
      <c r="D31" s="304" t="s">
        <v>311</v>
      </c>
      <c r="E31" s="309"/>
      <c r="F31" s="347">
        <v>200</v>
      </c>
      <c r="G31" s="305"/>
      <c r="H31" s="303"/>
      <c r="I31" s="305"/>
    </row>
    <row r="32" spans="1:9" ht="76.5">
      <c r="A32" s="303" t="s">
        <v>393</v>
      </c>
      <c r="B32" s="303" t="s">
        <v>304</v>
      </c>
      <c r="C32" s="347">
        <v>20000</v>
      </c>
      <c r="D32" s="304" t="s">
        <v>305</v>
      </c>
      <c r="E32" s="309"/>
      <c r="F32" s="347">
        <v>18000</v>
      </c>
      <c r="G32" s="305"/>
      <c r="H32" s="303"/>
      <c r="I32" s="303"/>
    </row>
    <row r="33" spans="1:13" ht="25.5">
      <c r="A33" s="303" t="s">
        <v>394</v>
      </c>
      <c r="B33" s="303" t="s">
        <v>307</v>
      </c>
      <c r="C33" s="347"/>
      <c r="D33" s="304" t="s">
        <v>308</v>
      </c>
      <c r="E33" s="309"/>
      <c r="F33" s="347"/>
      <c r="G33" s="303"/>
      <c r="H33" s="303"/>
      <c r="I33" s="305"/>
    </row>
    <row r="34" spans="1:13" ht="409.6">
      <c r="A34" s="303" t="s">
        <v>395</v>
      </c>
      <c r="B34" s="303" t="s">
        <v>313</v>
      </c>
      <c r="C34" s="347"/>
      <c r="D34" s="303" t="s">
        <v>369</v>
      </c>
      <c r="E34" s="295"/>
      <c r="F34" s="347"/>
      <c r="G34" s="303"/>
      <c r="H34" s="303"/>
      <c r="I34" s="305"/>
    </row>
    <row r="35" spans="1:13" ht="38.25">
      <c r="A35" s="303" t="s">
        <v>396</v>
      </c>
      <c r="B35" s="304" t="s">
        <v>315</v>
      </c>
      <c r="C35" s="349">
        <v>151</v>
      </c>
      <c r="D35" s="304" t="s">
        <v>316</v>
      </c>
      <c r="E35" s="295"/>
      <c r="F35" s="347">
        <v>114.15</v>
      </c>
      <c r="G35" s="305"/>
      <c r="H35" s="303"/>
      <c r="I35" s="305"/>
    </row>
    <row r="36" spans="1:13" ht="25.5">
      <c r="A36" s="303" t="s">
        <v>397</v>
      </c>
      <c r="B36" s="304" t="s">
        <v>323</v>
      </c>
      <c r="C36" s="349">
        <v>150</v>
      </c>
      <c r="D36" s="304" t="s">
        <v>324</v>
      </c>
      <c r="E36" s="309"/>
      <c r="F36" s="347">
        <v>110</v>
      </c>
      <c r="G36" s="305"/>
      <c r="H36" s="303"/>
      <c r="I36" s="305"/>
    </row>
    <row r="37" spans="1:13" ht="61.9" customHeight="1">
      <c r="A37" s="303" t="s">
        <v>398</v>
      </c>
      <c r="B37" s="304" t="s">
        <v>326</v>
      </c>
      <c r="C37" s="349"/>
      <c r="D37" s="304" t="s">
        <v>327</v>
      </c>
      <c r="E37" s="309"/>
      <c r="F37" s="347"/>
      <c r="G37" s="303"/>
      <c r="H37" s="303"/>
      <c r="I37" s="305"/>
    </row>
    <row r="38" spans="1:13" ht="38.25">
      <c r="A38" s="303" t="s">
        <v>399</v>
      </c>
      <c r="B38" s="304" t="s">
        <v>329</v>
      </c>
      <c r="C38" s="349"/>
      <c r="D38" s="304" t="s">
        <v>330</v>
      </c>
      <c r="E38" s="309"/>
      <c r="F38" s="347"/>
      <c r="G38" s="303"/>
      <c r="H38" s="303"/>
      <c r="I38" s="303"/>
    </row>
    <row r="39" spans="1:13" ht="34.9" customHeight="1">
      <c r="A39" s="303" t="s">
        <v>400</v>
      </c>
      <c r="B39" s="304" t="s">
        <v>332</v>
      </c>
      <c r="C39" s="349">
        <v>300</v>
      </c>
      <c r="D39" s="304" t="s">
        <v>333</v>
      </c>
      <c r="E39" s="309"/>
      <c r="F39" s="347">
        <v>300</v>
      </c>
      <c r="G39" s="305"/>
      <c r="H39" s="303"/>
      <c r="I39" s="303"/>
    </row>
    <row r="40" spans="1:13" ht="38.25">
      <c r="A40" s="303" t="s">
        <v>401</v>
      </c>
      <c r="B40" s="304" t="s">
        <v>343</v>
      </c>
      <c r="C40" s="349">
        <v>200</v>
      </c>
      <c r="D40" s="304" t="s">
        <v>344</v>
      </c>
      <c r="E40" s="309"/>
      <c r="F40" s="347">
        <v>100.48</v>
      </c>
      <c r="G40" s="305"/>
      <c r="H40" s="303"/>
      <c r="I40" s="303"/>
    </row>
    <row r="41" spans="1:13" ht="38.25">
      <c r="A41" s="303" t="s">
        <v>402</v>
      </c>
      <c r="B41" s="304" t="s">
        <v>346</v>
      </c>
      <c r="C41" s="349">
        <v>350</v>
      </c>
      <c r="D41" s="304" t="s">
        <v>347</v>
      </c>
      <c r="E41" s="309"/>
      <c r="F41" s="347">
        <v>329.45</v>
      </c>
      <c r="G41" s="305"/>
      <c r="H41" s="303"/>
      <c r="I41" s="303"/>
    </row>
    <row r="42" spans="1:13" ht="38.25">
      <c r="A42" s="303" t="s">
        <v>403</v>
      </c>
      <c r="B42" s="304" t="s">
        <v>349</v>
      </c>
      <c r="C42" s="349">
        <v>150</v>
      </c>
      <c r="D42" s="304" t="s">
        <v>347</v>
      </c>
      <c r="E42" s="309"/>
      <c r="F42" s="347">
        <v>149.93</v>
      </c>
      <c r="G42" s="305"/>
      <c r="H42" s="303"/>
      <c r="I42" s="303"/>
    </row>
    <row r="43" spans="1:13" ht="38.25">
      <c r="A43" s="303" t="s">
        <v>404</v>
      </c>
      <c r="B43" s="304" t="s">
        <v>354</v>
      </c>
      <c r="C43" s="349"/>
      <c r="D43" s="304" t="s">
        <v>355</v>
      </c>
      <c r="E43" s="309"/>
      <c r="F43" s="347"/>
      <c r="G43" s="303"/>
      <c r="H43" s="303"/>
      <c r="I43" s="303"/>
      <c r="J43" s="302"/>
      <c r="K43" s="302"/>
      <c r="M43" s="302"/>
    </row>
    <row r="44" spans="1:13" ht="59.45" customHeight="1">
      <c r="A44" s="303" t="s">
        <v>405</v>
      </c>
      <c r="B44" s="304" t="s">
        <v>326</v>
      </c>
      <c r="C44" s="349"/>
      <c r="D44" s="304" t="s">
        <v>327</v>
      </c>
      <c r="E44" s="309"/>
      <c r="F44" s="347"/>
      <c r="G44" s="303"/>
      <c r="H44" s="303"/>
      <c r="I44" s="305"/>
    </row>
    <row r="45" spans="1:13" ht="409.6">
      <c r="A45" s="299" t="s">
        <v>359</v>
      </c>
      <c r="B45" s="299"/>
      <c r="C45" s="351"/>
      <c r="D45" s="300"/>
      <c r="E45" s="308"/>
      <c r="F45" s="351"/>
      <c r="G45" s="300"/>
      <c r="H45" s="300"/>
      <c r="I45" s="301"/>
    </row>
    <row r="46" spans="1:13" ht="31.15" customHeight="1">
      <c r="A46" s="303" t="s">
        <v>360</v>
      </c>
      <c r="B46" s="304" t="s">
        <v>335</v>
      </c>
      <c r="C46" s="349">
        <v>125</v>
      </c>
      <c r="D46" s="304" t="s">
        <v>336</v>
      </c>
      <c r="E46" s="309"/>
      <c r="F46" s="347">
        <v>125</v>
      </c>
      <c r="G46" s="303"/>
      <c r="H46" s="303"/>
      <c r="I46" s="303"/>
    </row>
    <row r="47" spans="1:13" ht="43.9" customHeight="1">
      <c r="A47" s="303" t="s">
        <v>361</v>
      </c>
      <c r="B47" s="304" t="s">
        <v>338</v>
      </c>
      <c r="C47" s="349">
        <v>38.700000000000003</v>
      </c>
      <c r="D47" s="304" t="s">
        <v>336</v>
      </c>
      <c r="E47" s="309"/>
      <c r="F47" s="347">
        <v>38.729999999999997</v>
      </c>
      <c r="G47" s="303"/>
      <c r="H47" s="303"/>
      <c r="I47" s="303"/>
    </row>
    <row r="48" spans="1:13" ht="38.25">
      <c r="A48" s="303" t="s">
        <v>362</v>
      </c>
      <c r="B48" s="304" t="s">
        <v>339</v>
      </c>
      <c r="C48" s="349">
        <v>100</v>
      </c>
      <c r="D48" s="304" t="s">
        <v>340</v>
      </c>
      <c r="E48" s="309"/>
      <c r="F48" s="347">
        <v>100</v>
      </c>
      <c r="G48" s="303"/>
      <c r="H48" s="303"/>
      <c r="I48" s="303"/>
    </row>
    <row r="49" spans="1:9" ht="51">
      <c r="A49" s="303" t="s">
        <v>363</v>
      </c>
      <c r="B49" s="304" t="s">
        <v>342</v>
      </c>
      <c r="C49" s="349">
        <v>30.98</v>
      </c>
      <c r="D49" s="304" t="s">
        <v>336</v>
      </c>
      <c r="E49" s="309"/>
      <c r="F49" s="347">
        <v>30.98</v>
      </c>
      <c r="G49" s="303"/>
      <c r="H49" s="303"/>
      <c r="I49" s="305"/>
    </row>
    <row r="50" spans="1:9" ht="33" customHeight="1">
      <c r="A50" s="303" t="s">
        <v>364</v>
      </c>
      <c r="B50" s="304" t="s">
        <v>351</v>
      </c>
      <c r="C50" s="349">
        <v>100</v>
      </c>
      <c r="D50" s="304" t="s">
        <v>352</v>
      </c>
      <c r="E50" s="309"/>
      <c r="F50" s="347">
        <v>89.86</v>
      </c>
      <c r="G50" s="303"/>
      <c r="H50" s="303"/>
      <c r="I50" s="303"/>
    </row>
    <row r="51" spans="1:9" ht="38.25">
      <c r="A51" s="303" t="s">
        <v>365</v>
      </c>
      <c r="B51" s="304" t="s">
        <v>357</v>
      </c>
      <c r="C51" s="349"/>
      <c r="D51" s="304" t="s">
        <v>358</v>
      </c>
      <c r="E51" s="309"/>
      <c r="F51" s="347"/>
      <c r="G51" s="303"/>
      <c r="H51" s="303"/>
      <c r="I51" s="303"/>
    </row>
    <row r="52" spans="1:9" s="291" customFormat="1" ht="409.6">
      <c r="A52" s="333"/>
      <c r="B52" s="333" t="s">
        <v>5</v>
      </c>
      <c r="C52" s="348">
        <f>SUM(C28:C51)</f>
        <v>23145.68</v>
      </c>
      <c r="D52" s="333"/>
      <c r="E52" s="334"/>
      <c r="F52" s="348">
        <f>SUM(F28:F51)</f>
        <v>20933.620000000003</v>
      </c>
      <c r="G52" s="316"/>
      <c r="H52" s="316"/>
      <c r="I52" s="316"/>
    </row>
    <row r="54" spans="1:9" ht="409.6">
      <c r="B54" t="s">
        <v>406</v>
      </c>
      <c r="D54" s="307"/>
      <c r="E54" s="293"/>
      <c r="H54" s="293"/>
      <c r="I54" s="293"/>
    </row>
    <row r="55" spans="1:9" ht="409.6">
      <c r="D55" s="345" t="s">
        <v>128</v>
      </c>
      <c r="E55"/>
      <c r="H55" t="s">
        <v>377</v>
      </c>
    </row>
    <row r="56" spans="1:9" ht="409.6">
      <c r="D56" s="296"/>
      <c r="E56"/>
    </row>
    <row r="57" spans="1:9" ht="409.6">
      <c r="C57" s="346" t="s">
        <v>407</v>
      </c>
      <c r="D57" s="296"/>
      <c r="E57"/>
    </row>
    <row r="58" spans="1:9" ht="409.6">
      <c r="D58" s="296"/>
      <c r="E58"/>
    </row>
    <row r="59" spans="1:9" ht="409.6">
      <c r="B59" t="s">
        <v>408</v>
      </c>
      <c r="D59" s="307"/>
      <c r="E59" s="293"/>
      <c r="H59" s="293"/>
      <c r="I59" s="293"/>
    </row>
    <row r="60" spans="1:9" ht="409.6">
      <c r="D60" s="345" t="s">
        <v>128</v>
      </c>
      <c r="E60"/>
      <c r="H60" t="s">
        <v>377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tabSelected="1" topLeftCell="A7" workbookViewId="0">
      <selection activeCell="T34" sqref="T34"/>
    </sheetView>
  </sheetViews>
  <sheetFormatPr defaultColWidth="9.1640625" defaultRowHeight="12.75"/>
  <cols>
    <col min="1" max="4" width="2" style="115" customWidth="1"/>
    <col min="5" max="5" width="2.1640625" style="115" customWidth="1"/>
    <col min="6" max="6" width="3.5" style="344" customWidth="1"/>
    <col min="7" max="7" width="34.33203125" style="115" customWidth="1"/>
    <col min="8" max="8" width="4.6640625" style="115" customWidth="1"/>
    <col min="9" max="9" width="13.5" style="115" customWidth="1"/>
    <col min="10" max="10" width="11.6640625" style="115" customWidth="1"/>
    <col min="11" max="11" width="12.5" style="115" customWidth="1"/>
    <col min="12" max="12" width="10.1640625" style="115" customWidth="1"/>
    <col min="13" max="13" width="0.1640625" style="115" hidden="1" customWidth="1"/>
    <col min="14" max="14" width="6.1640625" style="115" hidden="1" customWidth="1"/>
    <col min="15" max="15" width="8.83203125" style="115" hidden="1" customWidth="1"/>
    <col min="16" max="16" width="9.1640625" style="115" hidden="1" customWidth="1"/>
    <col min="17" max="16384" width="9.1640625" style="115"/>
  </cols>
  <sheetData>
    <row r="1" spans="1:36" ht="15" customHeight="1">
      <c r="A1" s="107"/>
      <c r="B1" s="107"/>
      <c r="C1" s="107"/>
      <c r="D1" s="107"/>
      <c r="E1" s="107"/>
      <c r="F1" s="108"/>
      <c r="G1" s="109"/>
      <c r="H1" s="110"/>
      <c r="I1" s="111"/>
      <c r="J1" s="112" t="s">
        <v>185</v>
      </c>
      <c r="K1" s="112"/>
      <c r="L1" s="112"/>
      <c r="M1" s="113"/>
      <c r="N1" s="114"/>
      <c r="O1" s="114"/>
      <c r="P1" s="114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</row>
    <row r="2" spans="1:36" ht="14.25" customHeight="1">
      <c r="A2" s="107"/>
      <c r="B2" s="107"/>
      <c r="C2" s="107"/>
      <c r="D2" s="107"/>
      <c r="E2" s="107"/>
      <c r="F2" s="108"/>
      <c r="G2" s="107"/>
      <c r="H2" s="116"/>
      <c r="I2" s="341"/>
      <c r="J2" s="112" t="s">
        <v>186</v>
      </c>
      <c r="K2" s="112"/>
      <c r="L2" s="112"/>
      <c r="M2" s="113"/>
      <c r="N2" s="114"/>
      <c r="O2" s="114"/>
      <c r="P2" s="114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</row>
    <row r="3" spans="1:36" ht="13.5" customHeight="1">
      <c r="A3" s="107"/>
      <c r="B3" s="107"/>
      <c r="C3" s="107"/>
      <c r="D3" s="107"/>
      <c r="E3" s="107"/>
      <c r="F3" s="108"/>
      <c r="G3" s="107"/>
      <c r="H3" s="117"/>
      <c r="I3" s="116"/>
      <c r="J3" s="112" t="s">
        <v>187</v>
      </c>
      <c r="K3" s="112"/>
      <c r="L3" s="112"/>
      <c r="M3" s="113"/>
      <c r="N3" s="114"/>
      <c r="O3" s="114"/>
      <c r="P3" s="114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</row>
    <row r="4" spans="1:36" ht="14.25" customHeight="1">
      <c r="A4" s="107"/>
      <c r="B4" s="107"/>
      <c r="C4" s="107"/>
      <c r="D4" s="107"/>
      <c r="E4" s="107"/>
      <c r="F4" s="108"/>
      <c r="G4" s="118" t="s">
        <v>188</v>
      </c>
      <c r="H4" s="116"/>
      <c r="I4" s="341"/>
      <c r="J4" s="112" t="s">
        <v>189</v>
      </c>
      <c r="K4" s="112"/>
      <c r="L4" s="112"/>
      <c r="M4" s="113"/>
      <c r="N4" s="119"/>
      <c r="O4" s="120"/>
      <c r="P4" s="114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</row>
    <row r="5" spans="1:36" ht="12" customHeight="1">
      <c r="A5" s="107"/>
      <c r="B5" s="107"/>
      <c r="C5" s="107"/>
      <c r="D5" s="107"/>
      <c r="E5" s="107"/>
      <c r="F5" s="108"/>
      <c r="G5" s="107"/>
      <c r="H5" s="121"/>
      <c r="I5" s="341"/>
      <c r="J5" s="112" t="s">
        <v>190</v>
      </c>
      <c r="K5" s="112"/>
      <c r="L5" s="112"/>
      <c r="M5" s="113"/>
      <c r="N5" s="114"/>
      <c r="O5" s="114"/>
      <c r="P5" s="114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</row>
    <row r="6" spans="1:36" ht="9.75" customHeight="1">
      <c r="A6" s="107"/>
      <c r="B6" s="107"/>
      <c r="C6" s="107"/>
      <c r="D6" s="107"/>
      <c r="E6" s="107"/>
      <c r="F6" s="108"/>
      <c r="G6" s="457"/>
      <c r="H6" s="458"/>
      <c r="I6" s="458"/>
      <c r="J6" s="458"/>
      <c r="K6" s="458"/>
      <c r="L6" s="64"/>
      <c r="M6" s="113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</row>
    <row r="7" spans="1:36" ht="18.75" customHeight="1">
      <c r="A7" s="459" t="s">
        <v>191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113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</row>
    <row r="8" spans="1:36" ht="14.25" customHeight="1">
      <c r="A8" s="342"/>
      <c r="B8" s="343"/>
      <c r="C8" s="343"/>
      <c r="D8" s="343"/>
      <c r="E8" s="343"/>
      <c r="F8" s="343"/>
      <c r="G8" s="461" t="s">
        <v>192</v>
      </c>
      <c r="H8" s="461"/>
      <c r="I8" s="461"/>
      <c r="J8" s="461"/>
      <c r="K8" s="461"/>
      <c r="L8" s="343"/>
      <c r="M8" s="113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</row>
    <row r="9" spans="1:36" ht="16.5" customHeight="1">
      <c r="A9" s="462" t="s">
        <v>284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113"/>
      <c r="N9" s="107"/>
      <c r="O9" s="107"/>
      <c r="P9" s="107" t="s">
        <v>193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</row>
    <row r="10" spans="1:36" ht="15.75" customHeight="1">
      <c r="G10" s="463" t="s">
        <v>283</v>
      </c>
      <c r="H10" s="463"/>
      <c r="I10" s="463"/>
      <c r="J10" s="463"/>
      <c r="K10" s="463"/>
      <c r="M10" s="113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</row>
    <row r="11" spans="1:36" ht="12" customHeight="1">
      <c r="G11" s="464" t="s">
        <v>194</v>
      </c>
      <c r="H11" s="464"/>
      <c r="I11" s="464"/>
      <c r="J11" s="464"/>
      <c r="K11" s="464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</row>
    <row r="12" spans="1:36" ht="9" customHeight="1"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</row>
    <row r="13" spans="1:36" ht="12" customHeight="1">
      <c r="B13" s="462" t="s">
        <v>195</v>
      </c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</row>
    <row r="14" spans="1:36" ht="12" customHeight="1"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</row>
    <row r="15" spans="1:36" ht="12.75" customHeight="1">
      <c r="G15" s="463" t="s">
        <v>285</v>
      </c>
      <c r="H15" s="463"/>
      <c r="I15" s="463"/>
      <c r="J15" s="463"/>
      <c r="K15" s="463"/>
      <c r="M15" s="107"/>
      <c r="N15" s="107"/>
      <c r="O15" s="107"/>
      <c r="P15" s="107"/>
    </row>
    <row r="16" spans="1:36" ht="11.25" customHeight="1">
      <c r="G16" s="465" t="s">
        <v>286</v>
      </c>
      <c r="H16" s="465"/>
      <c r="I16" s="465"/>
      <c r="J16" s="465"/>
      <c r="K16" s="465"/>
      <c r="M16" s="107"/>
      <c r="N16" s="107"/>
      <c r="O16" s="107"/>
      <c r="P16" s="107"/>
    </row>
    <row r="17" spans="1:17">
      <c r="A17" s="340"/>
      <c r="B17" s="341"/>
      <c r="C17" s="341"/>
      <c r="D17" s="341"/>
      <c r="E17" s="466" t="s">
        <v>165</v>
      </c>
      <c r="F17" s="466"/>
      <c r="G17" s="466"/>
      <c r="H17" s="466"/>
      <c r="I17" s="466"/>
      <c r="J17" s="466"/>
      <c r="K17" s="466"/>
      <c r="L17" s="341"/>
      <c r="M17" s="107"/>
      <c r="N17" s="107"/>
      <c r="O17" s="107"/>
      <c r="P17" s="107"/>
    </row>
    <row r="18" spans="1:17" ht="12" customHeight="1">
      <c r="A18" s="467" t="s">
        <v>196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122"/>
      <c r="N18" s="107"/>
      <c r="O18" s="107"/>
      <c r="P18" s="107"/>
    </row>
    <row r="19" spans="1:17" ht="12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23"/>
      <c r="K19" s="124"/>
      <c r="L19" s="125" t="s">
        <v>3</v>
      </c>
      <c r="M19" s="122"/>
      <c r="N19" s="107"/>
      <c r="O19" s="107"/>
      <c r="P19" s="107"/>
    </row>
    <row r="20" spans="1:17" ht="11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26" t="s">
        <v>197</v>
      </c>
      <c r="K20" s="127"/>
      <c r="L20" s="128"/>
      <c r="M20" s="122"/>
      <c r="N20" s="107"/>
      <c r="O20" s="107"/>
      <c r="P20" s="107"/>
    </row>
    <row r="21" spans="1:17" ht="12" customHeight="1">
      <c r="A21" s="107"/>
      <c r="B21" s="107"/>
      <c r="C21" s="107"/>
      <c r="D21" s="107"/>
      <c r="E21" s="114"/>
      <c r="F21" s="129"/>
      <c r="H21" s="107"/>
      <c r="I21" s="130"/>
      <c r="J21" s="130"/>
      <c r="K21" s="131" t="s">
        <v>198</v>
      </c>
      <c r="L21" s="132"/>
      <c r="M21" s="122"/>
      <c r="N21" s="107"/>
      <c r="O21" s="107"/>
      <c r="P21" s="107"/>
    </row>
    <row r="22" spans="1:17" ht="12.75" customHeight="1">
      <c r="A22" s="107"/>
      <c r="B22" s="107"/>
      <c r="C22" s="455"/>
      <c r="D22" s="456"/>
      <c r="E22" s="456"/>
      <c r="F22" s="456"/>
      <c r="G22" s="456"/>
      <c r="H22" s="456"/>
      <c r="I22" s="456"/>
      <c r="J22" s="133"/>
      <c r="K22" s="131" t="s">
        <v>199</v>
      </c>
      <c r="L22" s="134"/>
      <c r="M22" s="122"/>
      <c r="N22" s="107"/>
      <c r="O22" s="107"/>
      <c r="P22" s="107"/>
    </row>
    <row r="23" spans="1:17" ht="12" customHeight="1">
      <c r="A23" s="107"/>
      <c r="B23" s="107"/>
      <c r="C23" s="340"/>
      <c r="D23" s="133"/>
      <c r="E23" s="133"/>
      <c r="F23" s="133"/>
      <c r="G23" s="135"/>
      <c r="H23" s="136"/>
      <c r="I23" s="133"/>
      <c r="J23" s="339" t="s">
        <v>200</v>
      </c>
      <c r="K23" s="137"/>
      <c r="L23" s="132"/>
      <c r="M23" s="122"/>
      <c r="N23" s="107"/>
      <c r="O23" s="107"/>
      <c r="P23" s="107"/>
    </row>
    <row r="24" spans="1:17" ht="12.75" customHeight="1">
      <c r="A24" s="107"/>
      <c r="B24" s="107"/>
      <c r="C24" s="340"/>
      <c r="D24" s="133"/>
      <c r="E24" s="133"/>
      <c r="F24" s="133"/>
      <c r="G24" s="138" t="s">
        <v>201</v>
      </c>
      <c r="H24" s="139"/>
      <c r="I24" s="140"/>
      <c r="J24" s="141"/>
      <c r="K24" s="132"/>
      <c r="L24" s="132"/>
      <c r="M24" s="122"/>
      <c r="N24" s="107"/>
      <c r="O24" s="107"/>
      <c r="P24" s="107"/>
    </row>
    <row r="25" spans="1:17" ht="13.5" customHeight="1">
      <c r="A25" s="107"/>
      <c r="B25" s="107"/>
      <c r="C25" s="340"/>
      <c r="D25" s="133"/>
      <c r="E25" s="133"/>
      <c r="F25" s="133"/>
      <c r="G25" s="443" t="s">
        <v>202</v>
      </c>
      <c r="H25" s="443"/>
      <c r="I25" s="142"/>
      <c r="J25" s="143"/>
      <c r="K25" s="132"/>
      <c r="L25" s="132"/>
      <c r="M25" s="122"/>
      <c r="N25" s="107"/>
      <c r="O25" s="107"/>
      <c r="P25" s="107"/>
    </row>
    <row r="26" spans="1:17" ht="14.25" customHeight="1">
      <c r="A26" s="144"/>
      <c r="B26" s="144"/>
      <c r="C26" s="144"/>
      <c r="D26" s="144"/>
      <c r="E26" s="144"/>
      <c r="F26" s="145"/>
      <c r="G26" s="146"/>
      <c r="H26" s="107"/>
      <c r="I26" s="146"/>
      <c r="J26" s="146"/>
      <c r="K26" s="147"/>
      <c r="L26" s="148" t="s">
        <v>203</v>
      </c>
      <c r="M26" s="149"/>
      <c r="N26" s="107"/>
      <c r="O26" s="107"/>
      <c r="P26" s="107"/>
    </row>
    <row r="27" spans="1:17" ht="24" customHeight="1">
      <c r="A27" s="444" t="s">
        <v>204</v>
      </c>
      <c r="B27" s="445"/>
      <c r="C27" s="446"/>
      <c r="D27" s="446"/>
      <c r="E27" s="446"/>
      <c r="F27" s="446"/>
      <c r="G27" s="449" t="s">
        <v>205</v>
      </c>
      <c r="H27" s="451" t="s">
        <v>206</v>
      </c>
      <c r="I27" s="453" t="s">
        <v>207</v>
      </c>
      <c r="J27" s="454"/>
      <c r="K27" s="441" t="s">
        <v>289</v>
      </c>
      <c r="L27" s="429" t="s">
        <v>290</v>
      </c>
      <c r="M27" s="149"/>
      <c r="N27" s="107"/>
      <c r="O27" s="107"/>
      <c r="P27" s="107"/>
    </row>
    <row r="28" spans="1:17" ht="72.599999999999994" customHeight="1">
      <c r="A28" s="447"/>
      <c r="B28" s="448"/>
      <c r="C28" s="448"/>
      <c r="D28" s="448"/>
      <c r="E28" s="448"/>
      <c r="F28" s="448"/>
      <c r="G28" s="450"/>
      <c r="H28" s="452"/>
      <c r="I28" s="150" t="s">
        <v>287</v>
      </c>
      <c r="J28" s="151" t="s">
        <v>288</v>
      </c>
      <c r="K28" s="442"/>
      <c r="L28" s="430"/>
      <c r="M28" s="107"/>
      <c r="N28" s="107"/>
      <c r="O28" s="107"/>
      <c r="P28" s="107"/>
      <c r="Q28" s="107"/>
    </row>
    <row r="29" spans="1:17" ht="11.25" customHeight="1">
      <c r="A29" s="431" t="s">
        <v>208</v>
      </c>
      <c r="B29" s="432"/>
      <c r="C29" s="432"/>
      <c r="D29" s="432"/>
      <c r="E29" s="432"/>
      <c r="F29" s="433"/>
      <c r="G29" s="152">
        <v>2</v>
      </c>
      <c r="H29" s="153">
        <v>3</v>
      </c>
      <c r="I29" s="154" t="s">
        <v>209</v>
      </c>
      <c r="J29" s="155" t="s">
        <v>210</v>
      </c>
      <c r="K29" s="156">
        <v>6</v>
      </c>
      <c r="L29" s="156">
        <v>7</v>
      </c>
      <c r="M29" s="107"/>
      <c r="N29" s="107"/>
      <c r="O29" s="107"/>
      <c r="P29" s="107"/>
      <c r="Q29" s="107"/>
    </row>
    <row r="30" spans="1:17" s="163" customFormat="1" ht="14.25" customHeight="1">
      <c r="A30" s="157">
        <v>2</v>
      </c>
      <c r="B30" s="157"/>
      <c r="C30" s="158"/>
      <c r="D30" s="159"/>
      <c r="E30" s="157"/>
      <c r="F30" s="160"/>
      <c r="G30" s="158" t="s">
        <v>10</v>
      </c>
      <c r="H30" s="336">
        <v>1</v>
      </c>
      <c r="I30" s="352">
        <f>SUM(I31+I41+I62+I83+I91+I107+I130+I146+I155)</f>
        <v>29151.360000000001</v>
      </c>
      <c r="J30" s="352">
        <f>SUM(J31+J41+J62+J83+J91+J107+J130+J146+J155)</f>
        <v>23145.68</v>
      </c>
      <c r="K30" s="353">
        <f>SUM(K31+K41+K62+K83+K91+K107+K130+K146+K155)</f>
        <v>23145.68</v>
      </c>
      <c r="L30" s="352">
        <f>SUM(L31+L41+L62+L83+L91+L107+L130+L146+L155)</f>
        <v>20933.62</v>
      </c>
      <c r="M30" s="162"/>
      <c r="N30" s="162"/>
      <c r="O30" s="162"/>
      <c r="P30" s="162"/>
      <c r="Q30" s="162"/>
    </row>
    <row r="31" spans="1:17" ht="24.75" customHeight="1">
      <c r="A31" s="164">
        <v>2</v>
      </c>
      <c r="B31" s="165">
        <v>1</v>
      </c>
      <c r="C31" s="166"/>
      <c r="D31" s="167"/>
      <c r="E31" s="168"/>
      <c r="F31" s="169"/>
      <c r="G31" s="165" t="s">
        <v>211</v>
      </c>
      <c r="H31" s="170">
        <v>2</v>
      </c>
      <c r="I31" s="354">
        <f>SUM(I32+I37)</f>
        <v>589.36</v>
      </c>
      <c r="J31" s="354">
        <f>SUM(J32+J37)</f>
        <v>294.68</v>
      </c>
      <c r="K31" s="355">
        <f>SUM(K32+K37)</f>
        <v>294.68</v>
      </c>
      <c r="L31" s="356">
        <f>SUM(L32+L37)</f>
        <v>294.70999999999998</v>
      </c>
      <c r="M31" s="107"/>
      <c r="N31" s="107"/>
      <c r="O31" s="107"/>
      <c r="P31" s="107"/>
      <c r="Q31" s="107"/>
    </row>
    <row r="32" spans="1:17" ht="14.25" customHeight="1">
      <c r="A32" s="171">
        <v>2</v>
      </c>
      <c r="B32" s="171">
        <v>1</v>
      </c>
      <c r="C32" s="172">
        <v>1</v>
      </c>
      <c r="D32" s="173"/>
      <c r="E32" s="171"/>
      <c r="F32" s="174"/>
      <c r="G32" s="175" t="s">
        <v>12</v>
      </c>
      <c r="H32" s="161">
        <v>3</v>
      </c>
      <c r="I32" s="357">
        <f>SUM(I33)</f>
        <v>450</v>
      </c>
      <c r="J32" s="357">
        <f t="shared" ref="J32:L33" si="0">SUM(J33)</f>
        <v>225</v>
      </c>
      <c r="K32" s="358">
        <f t="shared" si="0"/>
        <v>225</v>
      </c>
      <c r="L32" s="357">
        <f t="shared" si="0"/>
        <v>225</v>
      </c>
      <c r="M32" s="107"/>
      <c r="N32" s="107"/>
      <c r="O32" s="107"/>
      <c r="P32" s="107"/>
      <c r="Q32" s="107"/>
    </row>
    <row r="33" spans="1:17" ht="13.5" customHeight="1">
      <c r="A33" s="176">
        <v>2</v>
      </c>
      <c r="B33" s="171">
        <v>1</v>
      </c>
      <c r="C33" s="172">
        <v>1</v>
      </c>
      <c r="D33" s="173">
        <v>1</v>
      </c>
      <c r="E33" s="171"/>
      <c r="F33" s="174"/>
      <c r="G33" s="172" t="s">
        <v>12</v>
      </c>
      <c r="H33" s="177">
        <v>4</v>
      </c>
      <c r="I33" s="357">
        <f>SUM(I34)</f>
        <v>450</v>
      </c>
      <c r="J33" s="357">
        <f t="shared" si="0"/>
        <v>225</v>
      </c>
      <c r="K33" s="358">
        <f t="shared" si="0"/>
        <v>225</v>
      </c>
      <c r="L33" s="357">
        <f t="shared" si="0"/>
        <v>225</v>
      </c>
      <c r="M33" s="107"/>
      <c r="N33" s="107"/>
      <c r="O33" s="107"/>
      <c r="P33" s="107"/>
      <c r="Q33" s="107"/>
    </row>
    <row r="34" spans="1:17">
      <c r="A34" s="176">
        <v>2</v>
      </c>
      <c r="B34" s="171">
        <v>1</v>
      </c>
      <c r="C34" s="172">
        <v>1</v>
      </c>
      <c r="D34" s="173">
        <v>1</v>
      </c>
      <c r="E34" s="171">
        <v>1</v>
      </c>
      <c r="F34" s="174"/>
      <c r="G34" s="172" t="s">
        <v>212</v>
      </c>
      <c r="H34" s="161">
        <v>5</v>
      </c>
      <c r="I34" s="358">
        <f>SUM(I35:I36)</f>
        <v>450</v>
      </c>
      <c r="J34" s="357">
        <f>SUM(J35:J36)</f>
        <v>225</v>
      </c>
      <c r="K34" s="358">
        <f>SUM(K35:K36)</f>
        <v>225</v>
      </c>
      <c r="L34" s="357">
        <f>SUM(L35:L36)</f>
        <v>225</v>
      </c>
      <c r="M34" s="107"/>
      <c r="N34" s="107"/>
      <c r="O34" s="107"/>
      <c r="P34" s="107"/>
      <c r="Q34" s="107"/>
    </row>
    <row r="35" spans="1:17" ht="14.25" customHeight="1">
      <c r="A35" s="176">
        <v>2</v>
      </c>
      <c r="B35" s="171">
        <v>1</v>
      </c>
      <c r="C35" s="172">
        <v>1</v>
      </c>
      <c r="D35" s="173">
        <v>1</v>
      </c>
      <c r="E35" s="171">
        <v>1</v>
      </c>
      <c r="F35" s="174">
        <v>1</v>
      </c>
      <c r="G35" s="172" t="s">
        <v>213</v>
      </c>
      <c r="H35" s="177">
        <v>6</v>
      </c>
      <c r="I35" s="359">
        <v>450</v>
      </c>
      <c r="J35" s="360">
        <v>225</v>
      </c>
      <c r="K35" s="360">
        <v>225</v>
      </c>
      <c r="L35" s="360">
        <v>225</v>
      </c>
      <c r="M35" s="107"/>
      <c r="N35" s="107"/>
      <c r="O35" s="107"/>
      <c r="P35" s="107"/>
      <c r="Q35" s="107"/>
    </row>
    <row r="36" spans="1:17" ht="12.75" customHeight="1">
      <c r="A36" s="176">
        <v>2</v>
      </c>
      <c r="B36" s="171">
        <v>1</v>
      </c>
      <c r="C36" s="172">
        <v>1</v>
      </c>
      <c r="D36" s="173">
        <v>1</v>
      </c>
      <c r="E36" s="171">
        <v>1</v>
      </c>
      <c r="F36" s="174">
        <v>2</v>
      </c>
      <c r="G36" s="172" t="s">
        <v>13</v>
      </c>
      <c r="H36" s="161">
        <v>7</v>
      </c>
      <c r="I36" s="360"/>
      <c r="J36" s="360"/>
      <c r="K36" s="360"/>
      <c r="L36" s="360"/>
      <c r="M36" s="107"/>
      <c r="N36" s="107"/>
      <c r="O36" s="107"/>
      <c r="P36" s="107"/>
      <c r="Q36" s="107"/>
    </row>
    <row r="37" spans="1:17" ht="13.5" customHeight="1">
      <c r="A37" s="176">
        <v>2</v>
      </c>
      <c r="B37" s="171">
        <v>1</v>
      </c>
      <c r="C37" s="172">
        <v>2</v>
      </c>
      <c r="D37" s="173"/>
      <c r="E37" s="171"/>
      <c r="F37" s="174"/>
      <c r="G37" s="175" t="s">
        <v>214</v>
      </c>
      <c r="H37" s="177">
        <v>8</v>
      </c>
      <c r="I37" s="358">
        <f>I38</f>
        <v>139.36000000000001</v>
      </c>
      <c r="J37" s="357">
        <f t="shared" ref="J37:L38" si="1">J38</f>
        <v>69.680000000000007</v>
      </c>
      <c r="K37" s="358">
        <f t="shared" si="1"/>
        <v>69.680000000000007</v>
      </c>
      <c r="L37" s="357">
        <f t="shared" si="1"/>
        <v>69.709999999999994</v>
      </c>
      <c r="M37" s="107"/>
      <c r="N37" s="107"/>
      <c r="O37" s="107"/>
      <c r="P37" s="107"/>
      <c r="Q37" s="107"/>
    </row>
    <row r="38" spans="1:17">
      <c r="A38" s="176">
        <v>2</v>
      </c>
      <c r="B38" s="171">
        <v>1</v>
      </c>
      <c r="C38" s="172">
        <v>2</v>
      </c>
      <c r="D38" s="173">
        <v>1</v>
      </c>
      <c r="E38" s="171"/>
      <c r="F38" s="174"/>
      <c r="G38" s="172" t="s">
        <v>214</v>
      </c>
      <c r="H38" s="161">
        <v>9</v>
      </c>
      <c r="I38" s="358">
        <f>I39</f>
        <v>139.36000000000001</v>
      </c>
      <c r="J38" s="357">
        <f t="shared" si="1"/>
        <v>69.680000000000007</v>
      </c>
      <c r="K38" s="357">
        <f t="shared" si="1"/>
        <v>69.680000000000007</v>
      </c>
      <c r="L38" s="357">
        <f t="shared" si="1"/>
        <v>69.709999999999994</v>
      </c>
      <c r="M38" s="107"/>
      <c r="N38" s="107"/>
      <c r="O38" s="107"/>
      <c r="P38" s="107"/>
      <c r="Q38" s="107"/>
    </row>
    <row r="39" spans="1:17" ht="13.5" customHeight="1">
      <c r="A39" s="176">
        <v>2</v>
      </c>
      <c r="B39" s="171">
        <v>1</v>
      </c>
      <c r="C39" s="172">
        <v>2</v>
      </c>
      <c r="D39" s="173">
        <v>1</v>
      </c>
      <c r="E39" s="171">
        <v>1</v>
      </c>
      <c r="F39" s="174"/>
      <c r="G39" s="172" t="s">
        <v>214</v>
      </c>
      <c r="H39" s="177">
        <v>10</v>
      </c>
      <c r="I39" s="357">
        <f>I40</f>
        <v>139.36000000000001</v>
      </c>
      <c r="J39" s="357">
        <f>J40</f>
        <v>69.680000000000007</v>
      </c>
      <c r="K39" s="357">
        <f>K40</f>
        <v>69.680000000000007</v>
      </c>
      <c r="L39" s="357">
        <f>L40</f>
        <v>69.709999999999994</v>
      </c>
      <c r="M39" s="107"/>
      <c r="N39" s="107"/>
      <c r="O39" s="107"/>
      <c r="P39" s="107"/>
      <c r="Q39" s="107"/>
    </row>
    <row r="40" spans="1:17" ht="14.25" customHeight="1">
      <c r="A40" s="176">
        <v>2</v>
      </c>
      <c r="B40" s="171">
        <v>1</v>
      </c>
      <c r="C40" s="172">
        <v>2</v>
      </c>
      <c r="D40" s="173">
        <v>1</v>
      </c>
      <c r="E40" s="171">
        <v>1</v>
      </c>
      <c r="F40" s="174">
        <v>1</v>
      </c>
      <c r="G40" s="172" t="s">
        <v>214</v>
      </c>
      <c r="H40" s="161">
        <v>11</v>
      </c>
      <c r="I40" s="361">
        <v>139.36000000000001</v>
      </c>
      <c r="J40" s="360">
        <v>69.680000000000007</v>
      </c>
      <c r="K40" s="360">
        <v>69.680000000000007</v>
      </c>
      <c r="L40" s="360">
        <v>69.709999999999994</v>
      </c>
      <c r="M40" s="107"/>
      <c r="N40" s="107"/>
      <c r="O40" s="107"/>
      <c r="P40" s="107"/>
      <c r="Q40" s="107"/>
    </row>
    <row r="41" spans="1:17" s="163" customFormat="1" ht="12.75" customHeight="1">
      <c r="A41" s="178">
        <v>2</v>
      </c>
      <c r="B41" s="179">
        <v>2</v>
      </c>
      <c r="C41" s="165"/>
      <c r="D41" s="250"/>
      <c r="E41" s="179"/>
      <c r="F41" s="249"/>
      <c r="G41" s="165" t="s">
        <v>15</v>
      </c>
      <c r="H41" s="335">
        <v>12</v>
      </c>
      <c r="I41" s="362">
        <f t="shared" ref="I41:L43" si="2">I42</f>
        <v>28562</v>
      </c>
      <c r="J41" s="363">
        <f t="shared" si="2"/>
        <v>22851</v>
      </c>
      <c r="K41" s="362">
        <f t="shared" si="2"/>
        <v>22851</v>
      </c>
      <c r="L41" s="362">
        <f t="shared" si="2"/>
        <v>20638.91</v>
      </c>
      <c r="M41" s="162"/>
      <c r="N41" s="162"/>
      <c r="O41" s="162"/>
      <c r="P41" s="162"/>
      <c r="Q41" s="162"/>
    </row>
    <row r="42" spans="1:17" ht="12.75" customHeight="1">
      <c r="A42" s="176">
        <v>2</v>
      </c>
      <c r="B42" s="171">
        <v>2</v>
      </c>
      <c r="C42" s="172">
        <v>1</v>
      </c>
      <c r="D42" s="173"/>
      <c r="E42" s="171"/>
      <c r="F42" s="174"/>
      <c r="G42" s="175" t="s">
        <v>15</v>
      </c>
      <c r="H42" s="161">
        <v>13</v>
      </c>
      <c r="I42" s="357">
        <f t="shared" si="2"/>
        <v>28562</v>
      </c>
      <c r="J42" s="358">
        <f t="shared" si="2"/>
        <v>22851</v>
      </c>
      <c r="K42" s="357">
        <f t="shared" si="2"/>
        <v>22851</v>
      </c>
      <c r="L42" s="358">
        <f t="shared" si="2"/>
        <v>20638.91</v>
      </c>
      <c r="M42" s="107"/>
      <c r="N42" s="107"/>
      <c r="O42" s="107"/>
      <c r="P42" s="107"/>
      <c r="Q42" s="107"/>
    </row>
    <row r="43" spans="1:17" ht="409.6">
      <c r="A43" s="176">
        <v>2</v>
      </c>
      <c r="B43" s="171">
        <v>2</v>
      </c>
      <c r="C43" s="172">
        <v>1</v>
      </c>
      <c r="D43" s="173">
        <v>1</v>
      </c>
      <c r="E43" s="171"/>
      <c r="F43" s="174"/>
      <c r="G43" s="172" t="s">
        <v>15</v>
      </c>
      <c r="H43" s="177">
        <v>14</v>
      </c>
      <c r="I43" s="357">
        <f t="shared" si="2"/>
        <v>28562</v>
      </c>
      <c r="J43" s="358">
        <f t="shared" si="2"/>
        <v>22851</v>
      </c>
      <c r="K43" s="364">
        <f t="shared" si="2"/>
        <v>22851</v>
      </c>
      <c r="L43" s="364">
        <f t="shared" si="2"/>
        <v>20638.91</v>
      </c>
      <c r="M43" s="107"/>
      <c r="N43" s="107"/>
      <c r="O43" s="107"/>
      <c r="P43" s="107"/>
      <c r="Q43" s="107"/>
    </row>
    <row r="44" spans="1:17" ht="15" customHeight="1">
      <c r="A44" s="180">
        <v>2</v>
      </c>
      <c r="B44" s="181">
        <v>2</v>
      </c>
      <c r="C44" s="182">
        <v>1</v>
      </c>
      <c r="D44" s="183">
        <v>1</v>
      </c>
      <c r="E44" s="181">
        <v>1</v>
      </c>
      <c r="F44" s="184"/>
      <c r="G44" s="182" t="s">
        <v>15</v>
      </c>
      <c r="H44" s="185">
        <v>15</v>
      </c>
      <c r="I44" s="365">
        <f>SUM(I45:I61)-I53</f>
        <v>28562</v>
      </c>
      <c r="J44" s="366">
        <f>SUM(J45:J61)-J53</f>
        <v>22851</v>
      </c>
      <c r="K44" s="366">
        <f>SUM(K45:K61)-K53</f>
        <v>22851</v>
      </c>
      <c r="L44" s="367">
        <f>SUM(L45:L61)-L53</f>
        <v>20638.91</v>
      </c>
      <c r="M44" s="107"/>
      <c r="N44" s="107"/>
      <c r="O44" s="107"/>
      <c r="P44" s="107"/>
      <c r="Q44" s="107"/>
    </row>
    <row r="45" spans="1:17" ht="409.6">
      <c r="A45" s="186">
        <v>2</v>
      </c>
      <c r="B45" s="187">
        <v>2</v>
      </c>
      <c r="C45" s="188">
        <v>1</v>
      </c>
      <c r="D45" s="189">
        <v>1</v>
      </c>
      <c r="E45" s="187">
        <v>1</v>
      </c>
      <c r="F45" s="190">
        <v>1</v>
      </c>
      <c r="G45" s="188" t="s">
        <v>173</v>
      </c>
      <c r="H45" s="177">
        <v>16</v>
      </c>
      <c r="I45" s="360"/>
      <c r="J45" s="360"/>
      <c r="K45" s="360"/>
      <c r="L45" s="360"/>
      <c r="M45" s="107"/>
      <c r="N45" s="107"/>
      <c r="O45" s="107"/>
      <c r="P45" s="107"/>
      <c r="Q45" s="107"/>
    </row>
    <row r="46" spans="1:17" ht="26.25" customHeight="1">
      <c r="A46" s="186">
        <v>2</v>
      </c>
      <c r="B46" s="187">
        <v>2</v>
      </c>
      <c r="C46" s="188">
        <v>1</v>
      </c>
      <c r="D46" s="189">
        <v>1</v>
      </c>
      <c r="E46" s="187">
        <v>1</v>
      </c>
      <c r="F46" s="191">
        <v>2</v>
      </c>
      <c r="G46" s="188" t="s">
        <v>215</v>
      </c>
      <c r="H46" s="161">
        <v>17</v>
      </c>
      <c r="I46" s="360"/>
      <c r="J46" s="360"/>
      <c r="K46" s="360"/>
      <c r="L46" s="360"/>
      <c r="M46" s="107"/>
      <c r="N46" s="107"/>
      <c r="O46" s="107"/>
      <c r="P46" s="107"/>
      <c r="Q46" s="107"/>
    </row>
    <row r="47" spans="1:17" ht="14.25" customHeight="1">
      <c r="A47" s="186">
        <v>2</v>
      </c>
      <c r="B47" s="187">
        <v>2</v>
      </c>
      <c r="C47" s="188">
        <v>1</v>
      </c>
      <c r="D47" s="189">
        <v>1</v>
      </c>
      <c r="E47" s="187">
        <v>1</v>
      </c>
      <c r="F47" s="191">
        <v>5</v>
      </c>
      <c r="G47" s="188" t="s">
        <v>16</v>
      </c>
      <c r="H47" s="177">
        <v>18</v>
      </c>
      <c r="I47" s="360">
        <v>100</v>
      </c>
      <c r="J47" s="360"/>
      <c r="K47" s="360"/>
      <c r="L47" s="360"/>
      <c r="M47" s="107"/>
      <c r="N47" s="107"/>
      <c r="O47" s="107"/>
      <c r="P47" s="107"/>
      <c r="Q47" s="107"/>
    </row>
    <row r="48" spans="1:17" ht="18" customHeight="1">
      <c r="A48" s="186">
        <v>2</v>
      </c>
      <c r="B48" s="187">
        <v>2</v>
      </c>
      <c r="C48" s="188">
        <v>1</v>
      </c>
      <c r="D48" s="189">
        <v>1</v>
      </c>
      <c r="E48" s="187">
        <v>1</v>
      </c>
      <c r="F48" s="191">
        <v>6</v>
      </c>
      <c r="G48" s="188" t="s">
        <v>17</v>
      </c>
      <c r="H48" s="161">
        <v>19</v>
      </c>
      <c r="I48" s="360">
        <v>1750</v>
      </c>
      <c r="J48" s="360">
        <v>250</v>
      </c>
      <c r="K48" s="360">
        <v>250</v>
      </c>
      <c r="L48" s="360">
        <v>245.12</v>
      </c>
      <c r="M48" s="107"/>
      <c r="N48" s="107"/>
      <c r="O48" s="107"/>
      <c r="P48" s="107"/>
      <c r="Q48" s="107"/>
    </row>
    <row r="49" spans="1:17" ht="18" customHeight="1">
      <c r="A49" s="192">
        <v>2</v>
      </c>
      <c r="B49" s="193">
        <v>2</v>
      </c>
      <c r="C49" s="194">
        <v>1</v>
      </c>
      <c r="D49" s="195">
        <v>1</v>
      </c>
      <c r="E49" s="193">
        <v>1</v>
      </c>
      <c r="F49" s="196">
        <v>7</v>
      </c>
      <c r="G49" s="194" t="s">
        <v>216</v>
      </c>
      <c r="H49" s="170">
        <v>20</v>
      </c>
      <c r="I49" s="360"/>
      <c r="J49" s="360"/>
      <c r="K49" s="360"/>
      <c r="L49" s="360"/>
      <c r="M49" s="107"/>
      <c r="N49" s="107"/>
      <c r="O49" s="107"/>
      <c r="P49" s="107"/>
      <c r="Q49" s="107"/>
    </row>
    <row r="50" spans="1:17" ht="18" customHeight="1">
      <c r="A50" s="186">
        <v>2</v>
      </c>
      <c r="B50" s="187">
        <v>2</v>
      </c>
      <c r="C50" s="188">
        <v>1</v>
      </c>
      <c r="D50" s="189">
        <v>1</v>
      </c>
      <c r="E50" s="187">
        <v>1</v>
      </c>
      <c r="F50" s="191">
        <v>8</v>
      </c>
      <c r="G50" s="188" t="s">
        <v>217</v>
      </c>
      <c r="H50" s="161">
        <v>21</v>
      </c>
      <c r="I50" s="360"/>
      <c r="J50" s="360"/>
      <c r="K50" s="360"/>
      <c r="L50" s="360"/>
      <c r="M50" s="107"/>
      <c r="N50" s="107"/>
      <c r="O50" s="107"/>
      <c r="P50" s="107"/>
      <c r="Q50" s="107"/>
    </row>
    <row r="51" spans="1:17" ht="18.75" customHeight="1">
      <c r="A51" s="192">
        <v>2</v>
      </c>
      <c r="B51" s="193">
        <v>2</v>
      </c>
      <c r="C51" s="194">
        <v>1</v>
      </c>
      <c r="D51" s="195">
        <v>1</v>
      </c>
      <c r="E51" s="193">
        <v>1</v>
      </c>
      <c r="F51" s="196">
        <v>10</v>
      </c>
      <c r="G51" s="194" t="s">
        <v>19</v>
      </c>
      <c r="H51" s="197">
        <v>22</v>
      </c>
      <c r="I51" s="360">
        <v>1100</v>
      </c>
      <c r="J51" s="360">
        <v>1100</v>
      </c>
      <c r="K51" s="360">
        <v>1100</v>
      </c>
      <c r="L51" s="360">
        <v>1089.78</v>
      </c>
      <c r="M51" s="107"/>
      <c r="N51" s="107"/>
      <c r="O51" s="107"/>
      <c r="P51" s="107"/>
      <c r="Q51" s="107"/>
    </row>
    <row r="52" spans="1:17" ht="42" customHeight="1">
      <c r="A52" s="186">
        <v>2</v>
      </c>
      <c r="B52" s="187">
        <v>2</v>
      </c>
      <c r="C52" s="188">
        <v>1</v>
      </c>
      <c r="D52" s="189">
        <v>1</v>
      </c>
      <c r="E52" s="187">
        <v>1</v>
      </c>
      <c r="F52" s="191">
        <v>11</v>
      </c>
      <c r="G52" s="188" t="s">
        <v>20</v>
      </c>
      <c r="H52" s="177">
        <v>23</v>
      </c>
      <c r="I52" s="361"/>
      <c r="J52" s="360"/>
      <c r="K52" s="360"/>
      <c r="L52" s="360"/>
      <c r="M52" s="107"/>
      <c r="N52" s="107"/>
      <c r="O52" s="107"/>
      <c r="P52" s="107"/>
      <c r="Q52" s="107"/>
    </row>
    <row r="53" spans="1:17" ht="11.25" customHeight="1">
      <c r="A53" s="434">
        <v>1</v>
      </c>
      <c r="B53" s="435"/>
      <c r="C53" s="435"/>
      <c r="D53" s="435"/>
      <c r="E53" s="435"/>
      <c r="F53" s="436"/>
      <c r="G53" s="198">
        <v>2</v>
      </c>
      <c r="H53" s="199">
        <v>3</v>
      </c>
      <c r="I53" s="200">
        <v>4</v>
      </c>
      <c r="J53" s="201">
        <v>5</v>
      </c>
      <c r="K53" s="202">
        <v>6</v>
      </c>
      <c r="L53" s="200">
        <v>7</v>
      </c>
      <c r="M53" s="107"/>
      <c r="N53" s="107"/>
      <c r="O53" s="107"/>
      <c r="P53" s="107"/>
      <c r="Q53" s="107"/>
    </row>
    <row r="54" spans="1:17" ht="15.75" customHeight="1">
      <c r="A54" s="203">
        <v>2</v>
      </c>
      <c r="B54" s="204">
        <v>2</v>
      </c>
      <c r="C54" s="205">
        <v>1</v>
      </c>
      <c r="D54" s="205">
        <v>1</v>
      </c>
      <c r="E54" s="205">
        <v>1</v>
      </c>
      <c r="F54" s="206">
        <v>12</v>
      </c>
      <c r="G54" s="205" t="s">
        <v>218</v>
      </c>
      <c r="H54" s="207">
        <v>24</v>
      </c>
      <c r="I54" s="368"/>
      <c r="J54" s="360"/>
      <c r="K54" s="360"/>
      <c r="L54" s="360"/>
      <c r="M54" s="107"/>
      <c r="N54" s="107"/>
      <c r="O54" s="107"/>
      <c r="P54" s="107"/>
      <c r="Q54" s="107"/>
    </row>
    <row r="55" spans="1:17" ht="38.25">
      <c r="A55" s="186">
        <v>2</v>
      </c>
      <c r="B55" s="187">
        <v>2</v>
      </c>
      <c r="C55" s="188">
        <v>1</v>
      </c>
      <c r="D55" s="188">
        <v>1</v>
      </c>
      <c r="E55" s="188">
        <v>1</v>
      </c>
      <c r="F55" s="191">
        <v>14</v>
      </c>
      <c r="G55" s="188" t="s">
        <v>156</v>
      </c>
      <c r="H55" s="161">
        <v>25</v>
      </c>
      <c r="I55" s="361"/>
      <c r="J55" s="361"/>
      <c r="K55" s="361"/>
      <c r="L55" s="361"/>
      <c r="M55" s="107"/>
      <c r="N55" s="107"/>
      <c r="O55" s="107"/>
      <c r="P55" s="107"/>
      <c r="Q55" s="107"/>
    </row>
    <row r="56" spans="1:17" ht="25.5">
      <c r="A56" s="186">
        <v>2</v>
      </c>
      <c r="B56" s="187">
        <v>2</v>
      </c>
      <c r="C56" s="188">
        <v>1</v>
      </c>
      <c r="D56" s="188">
        <v>1</v>
      </c>
      <c r="E56" s="188">
        <v>1</v>
      </c>
      <c r="F56" s="191">
        <v>15</v>
      </c>
      <c r="G56" s="188" t="s">
        <v>219</v>
      </c>
      <c r="H56" s="207">
        <v>26</v>
      </c>
      <c r="I56" s="361"/>
      <c r="J56" s="360"/>
      <c r="K56" s="360"/>
      <c r="L56" s="360"/>
      <c r="M56" s="107"/>
      <c r="N56" s="107"/>
      <c r="O56" s="107"/>
      <c r="P56" s="107"/>
      <c r="Q56" s="107"/>
    </row>
    <row r="57" spans="1:17" ht="409.6">
      <c r="A57" s="186">
        <v>2</v>
      </c>
      <c r="B57" s="187">
        <v>2</v>
      </c>
      <c r="C57" s="188">
        <v>1</v>
      </c>
      <c r="D57" s="188">
        <v>1</v>
      </c>
      <c r="E57" s="188">
        <v>1</v>
      </c>
      <c r="F57" s="191">
        <v>16</v>
      </c>
      <c r="G57" s="188" t="s">
        <v>21</v>
      </c>
      <c r="H57" s="161">
        <v>27</v>
      </c>
      <c r="I57" s="361"/>
      <c r="J57" s="360"/>
      <c r="K57" s="360"/>
      <c r="L57" s="360"/>
      <c r="M57" s="107"/>
      <c r="N57" s="107"/>
      <c r="O57" s="107"/>
      <c r="P57" s="107"/>
      <c r="Q57" s="107"/>
    </row>
    <row r="58" spans="1:17" ht="27.75" customHeight="1">
      <c r="A58" s="186">
        <v>2</v>
      </c>
      <c r="B58" s="187">
        <v>2</v>
      </c>
      <c r="C58" s="188">
        <v>1</v>
      </c>
      <c r="D58" s="188">
        <v>1</v>
      </c>
      <c r="E58" s="188">
        <v>1</v>
      </c>
      <c r="F58" s="191">
        <v>17</v>
      </c>
      <c r="G58" s="188" t="s">
        <v>220</v>
      </c>
      <c r="H58" s="207">
        <v>28</v>
      </c>
      <c r="I58" s="361"/>
      <c r="J58" s="361"/>
      <c r="K58" s="361"/>
      <c r="L58" s="361"/>
      <c r="M58" s="107"/>
      <c r="N58" s="107"/>
      <c r="O58" s="107"/>
      <c r="P58" s="107"/>
      <c r="Q58" s="107"/>
    </row>
    <row r="59" spans="1:17" ht="26.25" customHeight="1">
      <c r="A59" s="186">
        <v>2</v>
      </c>
      <c r="B59" s="187">
        <v>2</v>
      </c>
      <c r="C59" s="188">
        <v>1</v>
      </c>
      <c r="D59" s="188">
        <v>1</v>
      </c>
      <c r="E59" s="188">
        <v>1</v>
      </c>
      <c r="F59" s="191">
        <v>18</v>
      </c>
      <c r="G59" s="188" t="s">
        <v>221</v>
      </c>
      <c r="H59" s="161">
        <v>29</v>
      </c>
      <c r="I59" s="361"/>
      <c r="J59" s="361"/>
      <c r="K59" s="361"/>
      <c r="L59" s="361"/>
      <c r="M59" s="107"/>
      <c r="N59" s="107"/>
      <c r="O59" s="107"/>
      <c r="P59" s="107"/>
      <c r="Q59" s="107"/>
    </row>
    <row r="60" spans="1:17" ht="14.25" customHeight="1">
      <c r="A60" s="186">
        <v>2</v>
      </c>
      <c r="B60" s="187">
        <v>2</v>
      </c>
      <c r="C60" s="188">
        <v>1</v>
      </c>
      <c r="D60" s="188">
        <v>1</v>
      </c>
      <c r="E60" s="188">
        <v>1</v>
      </c>
      <c r="F60" s="191">
        <v>20</v>
      </c>
      <c r="G60" s="188" t="s">
        <v>134</v>
      </c>
      <c r="H60" s="207">
        <v>30</v>
      </c>
      <c r="I60" s="361"/>
      <c r="J60" s="360"/>
      <c r="K60" s="360"/>
      <c r="L60" s="360"/>
      <c r="M60" s="107"/>
      <c r="N60" s="107"/>
      <c r="O60" s="107"/>
      <c r="P60" s="107"/>
      <c r="Q60" s="107"/>
    </row>
    <row r="61" spans="1:17" ht="15" customHeight="1">
      <c r="A61" s="186">
        <v>2</v>
      </c>
      <c r="B61" s="187">
        <v>2</v>
      </c>
      <c r="C61" s="188">
        <v>1</v>
      </c>
      <c r="D61" s="188">
        <v>1</v>
      </c>
      <c r="E61" s="188">
        <v>1</v>
      </c>
      <c r="F61" s="191">
        <v>30</v>
      </c>
      <c r="G61" s="188" t="s">
        <v>23</v>
      </c>
      <c r="H61" s="161">
        <v>31</v>
      </c>
      <c r="I61" s="361">
        <v>25612</v>
      </c>
      <c r="J61" s="360">
        <v>21501</v>
      </c>
      <c r="K61" s="360">
        <v>21501</v>
      </c>
      <c r="L61" s="360">
        <v>19304.009999999998</v>
      </c>
      <c r="M61" s="107"/>
      <c r="N61" s="107"/>
      <c r="O61" s="107"/>
      <c r="P61" s="107"/>
      <c r="Q61" s="107"/>
    </row>
    <row r="62" spans="1:17" ht="14.25" customHeight="1">
      <c r="A62" s="208">
        <v>2</v>
      </c>
      <c r="B62" s="209">
        <v>3</v>
      </c>
      <c r="C62" s="165"/>
      <c r="D62" s="166"/>
      <c r="E62" s="166"/>
      <c r="F62" s="169"/>
      <c r="G62" s="210" t="s">
        <v>24</v>
      </c>
      <c r="H62" s="207">
        <v>32</v>
      </c>
      <c r="I62" s="369">
        <f>SUM(I63+I79)</f>
        <v>0</v>
      </c>
      <c r="J62" s="370">
        <f>SUM(J63+J79)</f>
        <v>0</v>
      </c>
      <c r="K62" s="371">
        <f>SUM(K63+K79)</f>
        <v>0</v>
      </c>
      <c r="L62" s="369">
        <f>SUM(L63+L79)</f>
        <v>0</v>
      </c>
      <c r="M62" s="107"/>
      <c r="N62" s="107"/>
      <c r="O62" s="107"/>
      <c r="P62" s="107"/>
      <c r="Q62" s="107"/>
    </row>
    <row r="63" spans="1:17" ht="13.5" customHeight="1">
      <c r="A63" s="176">
        <v>2</v>
      </c>
      <c r="B63" s="171">
        <v>3</v>
      </c>
      <c r="C63" s="172">
        <v>1</v>
      </c>
      <c r="D63" s="172"/>
      <c r="E63" s="172"/>
      <c r="F63" s="174"/>
      <c r="G63" s="175" t="s">
        <v>222</v>
      </c>
      <c r="H63" s="161">
        <v>33</v>
      </c>
      <c r="I63" s="357">
        <f>SUM(I64+I69+I74)</f>
        <v>0</v>
      </c>
      <c r="J63" s="372">
        <f>SUM(J64+J69+J74)</f>
        <v>0</v>
      </c>
      <c r="K63" s="358">
        <f>SUM(K64+K69+K74)</f>
        <v>0</v>
      </c>
      <c r="L63" s="357">
        <f>SUM(L64+L69+L74)</f>
        <v>0</v>
      </c>
      <c r="M63" s="107"/>
      <c r="N63" s="107"/>
      <c r="O63" s="107"/>
      <c r="P63" s="107"/>
      <c r="Q63" s="107"/>
    </row>
    <row r="64" spans="1:17" ht="15" customHeight="1">
      <c r="A64" s="176">
        <v>2</v>
      </c>
      <c r="B64" s="171">
        <v>3</v>
      </c>
      <c r="C64" s="172">
        <v>1</v>
      </c>
      <c r="D64" s="172">
        <v>1</v>
      </c>
      <c r="E64" s="172"/>
      <c r="F64" s="174"/>
      <c r="G64" s="175" t="s">
        <v>223</v>
      </c>
      <c r="H64" s="207">
        <v>34</v>
      </c>
      <c r="I64" s="357">
        <f>I65</f>
        <v>0</v>
      </c>
      <c r="J64" s="372">
        <f>J65</f>
        <v>0</v>
      </c>
      <c r="K64" s="358">
        <f>K65</f>
        <v>0</v>
      </c>
      <c r="L64" s="357">
        <f>L65</f>
        <v>0</v>
      </c>
      <c r="M64" s="107"/>
      <c r="N64" s="107"/>
      <c r="O64" s="107"/>
      <c r="P64" s="107"/>
      <c r="Q64" s="107"/>
    </row>
    <row r="65" spans="1:17" ht="13.5" customHeight="1">
      <c r="A65" s="176">
        <v>2</v>
      </c>
      <c r="B65" s="171">
        <v>3</v>
      </c>
      <c r="C65" s="172">
        <v>1</v>
      </c>
      <c r="D65" s="172">
        <v>1</v>
      </c>
      <c r="E65" s="172">
        <v>1</v>
      </c>
      <c r="F65" s="174"/>
      <c r="G65" s="172" t="s">
        <v>223</v>
      </c>
      <c r="H65" s="161">
        <v>35</v>
      </c>
      <c r="I65" s="357">
        <f>SUM(I66:I68)</f>
        <v>0</v>
      </c>
      <c r="J65" s="372">
        <f>SUM(J66:J68)</f>
        <v>0</v>
      </c>
      <c r="K65" s="358">
        <f>SUM(K66:K68)</f>
        <v>0</v>
      </c>
      <c r="L65" s="357">
        <f>SUM(L66:L68)</f>
        <v>0</v>
      </c>
      <c r="M65" s="107"/>
      <c r="N65" s="107"/>
      <c r="O65" s="107"/>
      <c r="P65" s="107"/>
      <c r="Q65" s="107"/>
    </row>
    <row r="66" spans="1:17" s="212" customFormat="1" ht="30" customHeight="1">
      <c r="A66" s="186">
        <v>2</v>
      </c>
      <c r="B66" s="187">
        <v>3</v>
      </c>
      <c r="C66" s="188">
        <v>1</v>
      </c>
      <c r="D66" s="188">
        <v>1</v>
      </c>
      <c r="E66" s="188">
        <v>1</v>
      </c>
      <c r="F66" s="191">
        <v>1</v>
      </c>
      <c r="G66" s="188" t="s">
        <v>27</v>
      </c>
      <c r="H66" s="207">
        <v>36</v>
      </c>
      <c r="I66" s="361"/>
      <c r="J66" s="361"/>
      <c r="K66" s="361"/>
      <c r="L66" s="361"/>
      <c r="M66" s="211"/>
      <c r="N66" s="211"/>
      <c r="O66" s="211"/>
      <c r="P66" s="211"/>
      <c r="Q66" s="211"/>
    </row>
    <row r="67" spans="1:17" ht="27" customHeight="1">
      <c r="A67" s="186">
        <v>2</v>
      </c>
      <c r="B67" s="193">
        <v>3</v>
      </c>
      <c r="C67" s="194">
        <v>1</v>
      </c>
      <c r="D67" s="194">
        <v>1</v>
      </c>
      <c r="E67" s="194">
        <v>1</v>
      </c>
      <c r="F67" s="196">
        <v>2</v>
      </c>
      <c r="G67" s="194" t="s">
        <v>28</v>
      </c>
      <c r="H67" s="161">
        <v>37</v>
      </c>
      <c r="I67" s="359"/>
      <c r="J67" s="359"/>
      <c r="K67" s="359"/>
      <c r="L67" s="359"/>
      <c r="M67" s="107"/>
      <c r="N67" s="107"/>
      <c r="O67" s="107"/>
      <c r="P67" s="107"/>
      <c r="Q67" s="107"/>
    </row>
    <row r="68" spans="1:17" ht="16.5" customHeight="1">
      <c r="A68" s="187">
        <v>2</v>
      </c>
      <c r="B68" s="188">
        <v>3</v>
      </c>
      <c r="C68" s="188">
        <v>1</v>
      </c>
      <c r="D68" s="188">
        <v>1</v>
      </c>
      <c r="E68" s="188">
        <v>1</v>
      </c>
      <c r="F68" s="191">
        <v>3</v>
      </c>
      <c r="G68" s="188" t="s">
        <v>224</v>
      </c>
      <c r="H68" s="207">
        <v>38</v>
      </c>
      <c r="I68" s="373"/>
      <c r="J68" s="361"/>
      <c r="K68" s="361"/>
      <c r="L68" s="361"/>
      <c r="M68" s="107"/>
      <c r="N68" s="107"/>
      <c r="O68" s="107"/>
      <c r="P68" s="107"/>
      <c r="Q68" s="107"/>
    </row>
    <row r="69" spans="1:17" ht="29.25" customHeight="1">
      <c r="A69" s="168">
        <v>2</v>
      </c>
      <c r="B69" s="166">
        <v>3</v>
      </c>
      <c r="C69" s="166">
        <v>1</v>
      </c>
      <c r="D69" s="166">
        <v>2</v>
      </c>
      <c r="E69" s="166"/>
      <c r="F69" s="169"/>
      <c r="G69" s="213" t="s">
        <v>225</v>
      </c>
      <c r="H69" s="161">
        <v>39</v>
      </c>
      <c r="I69" s="369">
        <f>I70</f>
        <v>0</v>
      </c>
      <c r="J69" s="370">
        <f>J70</f>
        <v>0</v>
      </c>
      <c r="K69" s="371">
        <f>K70</f>
        <v>0</v>
      </c>
      <c r="L69" s="371">
        <f>L70</f>
        <v>0</v>
      </c>
      <c r="M69" s="107"/>
      <c r="N69" s="107"/>
      <c r="O69" s="107"/>
      <c r="P69" s="107"/>
      <c r="Q69" s="107"/>
    </row>
    <row r="70" spans="1:17" ht="27" customHeight="1">
      <c r="A70" s="181">
        <v>2</v>
      </c>
      <c r="B70" s="182">
        <v>3</v>
      </c>
      <c r="C70" s="182">
        <v>1</v>
      </c>
      <c r="D70" s="182">
        <v>2</v>
      </c>
      <c r="E70" s="182">
        <v>1</v>
      </c>
      <c r="F70" s="184"/>
      <c r="G70" s="214" t="s">
        <v>225</v>
      </c>
      <c r="H70" s="207">
        <v>40</v>
      </c>
      <c r="I70" s="364">
        <f>SUM(I71:I73)</f>
        <v>0</v>
      </c>
      <c r="J70" s="374">
        <f>SUM(J71:J73)</f>
        <v>0</v>
      </c>
      <c r="K70" s="375">
        <f>SUM(K71:K73)</f>
        <v>0</v>
      </c>
      <c r="L70" s="358">
        <f>SUM(L71:L73)</f>
        <v>0</v>
      </c>
      <c r="M70" s="107"/>
      <c r="N70" s="107"/>
      <c r="O70" s="107"/>
      <c r="P70" s="107"/>
      <c r="Q70" s="107"/>
    </row>
    <row r="71" spans="1:17" s="212" customFormat="1" ht="27" customHeight="1">
      <c r="A71" s="187">
        <v>2</v>
      </c>
      <c r="B71" s="188">
        <v>3</v>
      </c>
      <c r="C71" s="188">
        <v>1</v>
      </c>
      <c r="D71" s="188">
        <v>2</v>
      </c>
      <c r="E71" s="188">
        <v>1</v>
      </c>
      <c r="F71" s="191">
        <v>1</v>
      </c>
      <c r="G71" s="187" t="s">
        <v>27</v>
      </c>
      <c r="H71" s="161">
        <v>41</v>
      </c>
      <c r="I71" s="361"/>
      <c r="J71" s="361"/>
      <c r="K71" s="361"/>
      <c r="L71" s="361"/>
      <c r="M71" s="211"/>
      <c r="N71" s="211"/>
      <c r="O71" s="211"/>
      <c r="P71" s="211"/>
      <c r="Q71" s="211"/>
    </row>
    <row r="72" spans="1:17" ht="27.75" customHeight="1">
      <c r="A72" s="187">
        <v>2</v>
      </c>
      <c r="B72" s="188">
        <v>3</v>
      </c>
      <c r="C72" s="188">
        <v>1</v>
      </c>
      <c r="D72" s="188">
        <v>2</v>
      </c>
      <c r="E72" s="188">
        <v>1</v>
      </c>
      <c r="F72" s="191">
        <v>2</v>
      </c>
      <c r="G72" s="187" t="s">
        <v>28</v>
      </c>
      <c r="H72" s="207">
        <v>42</v>
      </c>
      <c r="I72" s="361"/>
      <c r="J72" s="361"/>
      <c r="K72" s="361"/>
      <c r="L72" s="361"/>
      <c r="M72" s="107"/>
      <c r="N72" s="107"/>
      <c r="O72" s="107"/>
      <c r="P72" s="107"/>
      <c r="Q72" s="107"/>
    </row>
    <row r="73" spans="1:17" ht="15" customHeight="1">
      <c r="A73" s="187">
        <v>2</v>
      </c>
      <c r="B73" s="188">
        <v>3</v>
      </c>
      <c r="C73" s="188">
        <v>1</v>
      </c>
      <c r="D73" s="188">
        <v>2</v>
      </c>
      <c r="E73" s="188">
        <v>1</v>
      </c>
      <c r="F73" s="191">
        <v>3</v>
      </c>
      <c r="G73" s="187" t="s">
        <v>224</v>
      </c>
      <c r="H73" s="161">
        <v>43</v>
      </c>
      <c r="I73" s="361"/>
      <c r="J73" s="361"/>
      <c r="K73" s="361"/>
      <c r="L73" s="361"/>
      <c r="M73" s="107"/>
      <c r="N73" s="107"/>
      <c r="O73" s="107"/>
      <c r="P73" s="107"/>
      <c r="Q73" s="107"/>
    </row>
    <row r="74" spans="1:17" ht="16.5" customHeight="1">
      <c r="A74" s="171">
        <v>2</v>
      </c>
      <c r="B74" s="172">
        <v>3</v>
      </c>
      <c r="C74" s="172">
        <v>1</v>
      </c>
      <c r="D74" s="172">
        <v>3</v>
      </c>
      <c r="E74" s="172"/>
      <c r="F74" s="174"/>
      <c r="G74" s="215" t="s">
        <v>226</v>
      </c>
      <c r="H74" s="207">
        <v>44</v>
      </c>
      <c r="I74" s="357">
        <f>I75</f>
        <v>0</v>
      </c>
      <c r="J74" s="372">
        <f>J75</f>
        <v>0</v>
      </c>
      <c r="K74" s="372">
        <f>K75</f>
        <v>0</v>
      </c>
      <c r="L74" s="358">
        <f>L75</f>
        <v>0</v>
      </c>
      <c r="M74" s="107"/>
      <c r="N74" s="107"/>
      <c r="O74" s="107"/>
      <c r="P74" s="107"/>
      <c r="Q74" s="107"/>
    </row>
    <row r="75" spans="1:17" ht="15.75" customHeight="1">
      <c r="A75" s="171">
        <v>2</v>
      </c>
      <c r="B75" s="172">
        <v>3</v>
      </c>
      <c r="C75" s="172">
        <v>1</v>
      </c>
      <c r="D75" s="172">
        <v>3</v>
      </c>
      <c r="E75" s="172">
        <v>1</v>
      </c>
      <c r="F75" s="174"/>
      <c r="G75" s="171" t="s">
        <v>226</v>
      </c>
      <c r="H75" s="161">
        <v>45</v>
      </c>
      <c r="I75" s="357">
        <f>SUM(I76:I78)</f>
        <v>0</v>
      </c>
      <c r="J75" s="372">
        <f>SUM(J76:J78)</f>
        <v>0</v>
      </c>
      <c r="K75" s="372">
        <f>SUM(K76:K78)</f>
        <v>0</v>
      </c>
      <c r="L75" s="358">
        <f>SUM(L76:L78)</f>
        <v>0</v>
      </c>
      <c r="M75" s="107"/>
      <c r="N75" s="107"/>
      <c r="O75" s="107"/>
      <c r="P75" s="107"/>
      <c r="Q75" s="107"/>
    </row>
    <row r="76" spans="1:17" ht="15" customHeight="1">
      <c r="A76" s="193">
        <v>2</v>
      </c>
      <c r="B76" s="194">
        <v>3</v>
      </c>
      <c r="C76" s="194">
        <v>1</v>
      </c>
      <c r="D76" s="194">
        <v>3</v>
      </c>
      <c r="E76" s="194">
        <v>1</v>
      </c>
      <c r="F76" s="196">
        <v>1</v>
      </c>
      <c r="G76" s="193" t="s">
        <v>32</v>
      </c>
      <c r="H76" s="207">
        <v>46</v>
      </c>
      <c r="I76" s="359"/>
      <c r="J76" s="359"/>
      <c r="K76" s="359"/>
      <c r="L76" s="359"/>
      <c r="M76" s="107"/>
      <c r="N76" s="107"/>
      <c r="O76" s="107"/>
      <c r="P76" s="107"/>
      <c r="Q76" s="107"/>
    </row>
    <row r="77" spans="1:17" ht="16.5" customHeight="1">
      <c r="A77" s="187">
        <v>2</v>
      </c>
      <c r="B77" s="188">
        <v>3</v>
      </c>
      <c r="C77" s="188">
        <v>1</v>
      </c>
      <c r="D77" s="188">
        <v>3</v>
      </c>
      <c r="E77" s="188">
        <v>1</v>
      </c>
      <c r="F77" s="191">
        <v>2</v>
      </c>
      <c r="G77" s="187" t="s">
        <v>33</v>
      </c>
      <c r="H77" s="161">
        <v>47</v>
      </c>
      <c r="I77" s="361"/>
      <c r="J77" s="361"/>
      <c r="K77" s="361"/>
      <c r="L77" s="361"/>
      <c r="M77" s="107"/>
      <c r="N77" s="107"/>
      <c r="O77" s="107"/>
      <c r="P77" s="107"/>
      <c r="Q77" s="107"/>
    </row>
    <row r="78" spans="1:17" ht="17.25" customHeight="1">
      <c r="A78" s="193">
        <v>2</v>
      </c>
      <c r="B78" s="194">
        <v>3</v>
      </c>
      <c r="C78" s="194">
        <v>1</v>
      </c>
      <c r="D78" s="194">
        <v>3</v>
      </c>
      <c r="E78" s="194">
        <v>1</v>
      </c>
      <c r="F78" s="196">
        <v>3</v>
      </c>
      <c r="G78" s="193" t="s">
        <v>34</v>
      </c>
      <c r="H78" s="207">
        <v>48</v>
      </c>
      <c r="I78" s="376"/>
      <c r="J78" s="359"/>
      <c r="K78" s="359"/>
      <c r="L78" s="359"/>
      <c r="M78" s="107"/>
      <c r="N78" s="107"/>
      <c r="O78" s="107"/>
      <c r="P78" s="107"/>
      <c r="Q78" s="107"/>
    </row>
    <row r="79" spans="1:17" ht="14.25" customHeight="1">
      <c r="A79" s="171">
        <v>2</v>
      </c>
      <c r="B79" s="172">
        <v>3</v>
      </c>
      <c r="C79" s="172">
        <v>2</v>
      </c>
      <c r="D79" s="172"/>
      <c r="E79" s="172"/>
      <c r="F79" s="174"/>
      <c r="G79" s="215" t="s">
        <v>227</v>
      </c>
      <c r="H79" s="161">
        <v>49</v>
      </c>
      <c r="I79" s="357">
        <f>I80</f>
        <v>0</v>
      </c>
      <c r="J79" s="372">
        <f t="shared" ref="J79:L81" si="3">J80</f>
        <v>0</v>
      </c>
      <c r="K79" s="372">
        <f t="shared" si="3"/>
        <v>0</v>
      </c>
      <c r="L79" s="358">
        <f t="shared" si="3"/>
        <v>0</v>
      </c>
      <c r="M79" s="107"/>
      <c r="N79" s="107"/>
      <c r="O79" s="107"/>
      <c r="P79" s="107"/>
      <c r="Q79" s="107"/>
    </row>
    <row r="80" spans="1:17" ht="37.5" customHeight="1">
      <c r="A80" s="171">
        <v>2</v>
      </c>
      <c r="B80" s="172">
        <v>3</v>
      </c>
      <c r="C80" s="172">
        <v>2</v>
      </c>
      <c r="D80" s="172">
        <v>1</v>
      </c>
      <c r="E80" s="172"/>
      <c r="F80" s="174"/>
      <c r="G80" s="171" t="s">
        <v>228</v>
      </c>
      <c r="H80" s="207">
        <v>50</v>
      </c>
      <c r="I80" s="357">
        <f>I81</f>
        <v>0</v>
      </c>
      <c r="J80" s="372">
        <f t="shared" si="3"/>
        <v>0</v>
      </c>
      <c r="K80" s="372">
        <f t="shared" si="3"/>
        <v>0</v>
      </c>
      <c r="L80" s="358">
        <f t="shared" si="3"/>
        <v>0</v>
      </c>
      <c r="M80" s="107"/>
      <c r="N80" s="107"/>
      <c r="O80" s="107"/>
      <c r="P80" s="107"/>
      <c r="Q80" s="107"/>
    </row>
    <row r="81" spans="1:17" ht="28.5" customHeight="1">
      <c r="A81" s="171">
        <v>2</v>
      </c>
      <c r="B81" s="172">
        <v>3</v>
      </c>
      <c r="C81" s="172">
        <v>2</v>
      </c>
      <c r="D81" s="172">
        <v>1</v>
      </c>
      <c r="E81" s="172">
        <v>1</v>
      </c>
      <c r="F81" s="174"/>
      <c r="G81" s="171" t="s">
        <v>228</v>
      </c>
      <c r="H81" s="161">
        <v>51</v>
      </c>
      <c r="I81" s="357">
        <f>I82</f>
        <v>0</v>
      </c>
      <c r="J81" s="372">
        <f t="shared" si="3"/>
        <v>0</v>
      </c>
      <c r="K81" s="372">
        <f t="shared" si="3"/>
        <v>0</v>
      </c>
      <c r="L81" s="358">
        <f t="shared" si="3"/>
        <v>0</v>
      </c>
      <c r="M81" s="107"/>
      <c r="N81" s="107"/>
      <c r="O81" s="107"/>
      <c r="P81" s="107"/>
      <c r="Q81" s="107"/>
    </row>
    <row r="82" spans="1:17" ht="31.5" customHeight="1">
      <c r="A82" s="187">
        <v>2</v>
      </c>
      <c r="B82" s="188">
        <v>3</v>
      </c>
      <c r="C82" s="188">
        <v>2</v>
      </c>
      <c r="D82" s="188">
        <v>1</v>
      </c>
      <c r="E82" s="188">
        <v>1</v>
      </c>
      <c r="F82" s="191">
        <v>1</v>
      </c>
      <c r="G82" s="187" t="s">
        <v>228</v>
      </c>
      <c r="H82" s="207">
        <v>52</v>
      </c>
      <c r="I82" s="373"/>
      <c r="J82" s="361"/>
      <c r="K82" s="361"/>
      <c r="L82" s="361"/>
      <c r="M82" s="107"/>
      <c r="N82" s="107"/>
      <c r="O82" s="107"/>
      <c r="P82" s="107"/>
      <c r="Q82" s="107"/>
    </row>
    <row r="83" spans="1:17" ht="16.5" customHeight="1">
      <c r="A83" s="164">
        <v>2</v>
      </c>
      <c r="B83" s="216">
        <v>4</v>
      </c>
      <c r="C83" s="216"/>
      <c r="D83" s="216"/>
      <c r="E83" s="216"/>
      <c r="F83" s="217"/>
      <c r="G83" s="164" t="s">
        <v>229</v>
      </c>
      <c r="H83" s="161">
        <v>53</v>
      </c>
      <c r="I83" s="357">
        <f>I84</f>
        <v>0</v>
      </c>
      <c r="J83" s="372">
        <f t="shared" ref="J83:L85" si="4">J84</f>
        <v>0</v>
      </c>
      <c r="K83" s="372">
        <f t="shared" si="4"/>
        <v>0</v>
      </c>
      <c r="L83" s="358">
        <f t="shared" si="4"/>
        <v>0</v>
      </c>
      <c r="M83" s="107"/>
      <c r="N83" s="107"/>
      <c r="O83" s="107"/>
      <c r="P83" s="107"/>
      <c r="Q83" s="107"/>
    </row>
    <row r="84" spans="1:17" ht="15.75" customHeight="1">
      <c r="A84" s="171">
        <v>2</v>
      </c>
      <c r="B84" s="172">
        <v>4</v>
      </c>
      <c r="C84" s="172">
        <v>1</v>
      </c>
      <c r="D84" s="172"/>
      <c r="E84" s="172"/>
      <c r="F84" s="174"/>
      <c r="G84" s="215" t="s">
        <v>38</v>
      </c>
      <c r="H84" s="207">
        <v>54</v>
      </c>
      <c r="I84" s="357">
        <f>I85</f>
        <v>0</v>
      </c>
      <c r="J84" s="372">
        <f t="shared" si="4"/>
        <v>0</v>
      </c>
      <c r="K84" s="372">
        <f t="shared" si="4"/>
        <v>0</v>
      </c>
      <c r="L84" s="358">
        <f t="shared" si="4"/>
        <v>0</v>
      </c>
      <c r="M84" s="107"/>
      <c r="N84" s="107"/>
      <c r="O84" s="107"/>
      <c r="P84" s="107"/>
      <c r="Q84" s="107"/>
    </row>
    <row r="85" spans="1:17" ht="17.25" customHeight="1">
      <c r="A85" s="171">
        <v>2</v>
      </c>
      <c r="B85" s="172">
        <v>4</v>
      </c>
      <c r="C85" s="172">
        <v>1</v>
      </c>
      <c r="D85" s="172">
        <v>1</v>
      </c>
      <c r="E85" s="172"/>
      <c r="F85" s="174"/>
      <c r="G85" s="171" t="s">
        <v>38</v>
      </c>
      <c r="H85" s="161">
        <v>55</v>
      </c>
      <c r="I85" s="357">
        <f>I86</f>
        <v>0</v>
      </c>
      <c r="J85" s="372">
        <f t="shared" si="4"/>
        <v>0</v>
      </c>
      <c r="K85" s="372">
        <f t="shared" si="4"/>
        <v>0</v>
      </c>
      <c r="L85" s="358">
        <f t="shared" si="4"/>
        <v>0</v>
      </c>
      <c r="M85" s="107"/>
      <c r="N85" s="107"/>
      <c r="O85" s="107"/>
      <c r="P85" s="107"/>
      <c r="Q85" s="107"/>
    </row>
    <row r="86" spans="1:17" ht="18" customHeight="1">
      <c r="A86" s="171">
        <v>2</v>
      </c>
      <c r="B86" s="172">
        <v>4</v>
      </c>
      <c r="C86" s="172">
        <v>1</v>
      </c>
      <c r="D86" s="172">
        <v>1</v>
      </c>
      <c r="E86" s="172">
        <v>1</v>
      </c>
      <c r="F86" s="174"/>
      <c r="G86" s="171" t="s">
        <v>38</v>
      </c>
      <c r="H86" s="207">
        <v>56</v>
      </c>
      <c r="I86" s="357">
        <f>SUM(I87:I90)-I88</f>
        <v>0</v>
      </c>
      <c r="J86" s="372">
        <f>SUM(J87:J90)-J88</f>
        <v>0</v>
      </c>
      <c r="K86" s="372">
        <f>SUM(K87:K90)-K88</f>
        <v>0</v>
      </c>
      <c r="L86" s="358">
        <f>SUM(L87:L90)-L88</f>
        <v>0</v>
      </c>
      <c r="M86" s="107"/>
      <c r="N86" s="107"/>
      <c r="O86" s="107"/>
      <c r="P86" s="107"/>
      <c r="Q86" s="107"/>
    </row>
    <row r="87" spans="1:17" ht="16.5" customHeight="1">
      <c r="A87" s="187">
        <v>2</v>
      </c>
      <c r="B87" s="188">
        <v>4</v>
      </c>
      <c r="C87" s="188">
        <v>1</v>
      </c>
      <c r="D87" s="188">
        <v>1</v>
      </c>
      <c r="E87" s="188">
        <v>1</v>
      </c>
      <c r="F87" s="191">
        <v>1</v>
      </c>
      <c r="G87" s="187" t="s">
        <v>39</v>
      </c>
      <c r="H87" s="161">
        <v>57</v>
      </c>
      <c r="I87" s="361"/>
      <c r="J87" s="361"/>
      <c r="K87" s="361"/>
      <c r="L87" s="361"/>
      <c r="M87" s="107"/>
      <c r="N87" s="107"/>
      <c r="O87" s="107"/>
      <c r="P87" s="107"/>
      <c r="Q87" s="107"/>
    </row>
    <row r="88" spans="1:17" ht="12.75" customHeight="1">
      <c r="A88" s="437">
        <v>1</v>
      </c>
      <c r="B88" s="438"/>
      <c r="C88" s="438"/>
      <c r="D88" s="438"/>
      <c r="E88" s="438"/>
      <c r="F88" s="439"/>
      <c r="G88" s="218">
        <v>2</v>
      </c>
      <c r="H88" s="219">
        <v>3</v>
      </c>
      <c r="I88" s="400">
        <v>4</v>
      </c>
      <c r="J88" s="401">
        <v>5</v>
      </c>
      <c r="K88" s="401">
        <v>6</v>
      </c>
      <c r="L88" s="402">
        <v>7</v>
      </c>
      <c r="M88" s="107"/>
      <c r="N88" s="107"/>
      <c r="O88" s="107"/>
      <c r="P88" s="107"/>
      <c r="Q88" s="107"/>
    </row>
    <row r="89" spans="1:17" ht="13.5" customHeight="1">
      <c r="A89" s="187">
        <v>2</v>
      </c>
      <c r="B89" s="187">
        <v>4</v>
      </c>
      <c r="C89" s="187">
        <v>1</v>
      </c>
      <c r="D89" s="188">
        <v>1</v>
      </c>
      <c r="E89" s="188">
        <v>1</v>
      </c>
      <c r="F89" s="221">
        <v>2</v>
      </c>
      <c r="G89" s="189" t="s">
        <v>40</v>
      </c>
      <c r="H89" s="222">
        <v>58</v>
      </c>
      <c r="I89" s="361"/>
      <c r="J89" s="361"/>
      <c r="K89" s="361"/>
      <c r="L89" s="361"/>
      <c r="M89" s="107"/>
      <c r="N89" s="107"/>
      <c r="O89" s="107"/>
      <c r="P89" s="107"/>
      <c r="Q89" s="107"/>
    </row>
    <row r="90" spans="1:17" ht="409.6">
      <c r="A90" s="187">
        <v>2</v>
      </c>
      <c r="B90" s="188">
        <v>4</v>
      </c>
      <c r="C90" s="187">
        <v>1</v>
      </c>
      <c r="D90" s="188">
        <v>1</v>
      </c>
      <c r="E90" s="188">
        <v>1</v>
      </c>
      <c r="F90" s="221">
        <v>3</v>
      </c>
      <c r="G90" s="189" t="s">
        <v>41</v>
      </c>
      <c r="H90" s="222">
        <v>59</v>
      </c>
      <c r="I90" s="373"/>
      <c r="J90" s="361"/>
      <c r="K90" s="361"/>
      <c r="L90" s="361"/>
      <c r="M90" s="107"/>
      <c r="N90" s="107"/>
      <c r="O90" s="107"/>
      <c r="P90" s="107"/>
      <c r="Q90" s="107"/>
    </row>
    <row r="91" spans="1:17" ht="409.6">
      <c r="A91" s="164">
        <v>2</v>
      </c>
      <c r="B91" s="216">
        <v>5</v>
      </c>
      <c r="C91" s="164"/>
      <c r="D91" s="216"/>
      <c r="E91" s="216"/>
      <c r="F91" s="223"/>
      <c r="G91" s="224" t="s">
        <v>230</v>
      </c>
      <c r="H91" s="222">
        <v>60</v>
      </c>
      <c r="I91" s="357">
        <f>SUM(I92+I97+I102)</f>
        <v>0</v>
      </c>
      <c r="J91" s="372">
        <f>SUM(J92+J97+J102)</f>
        <v>0</v>
      </c>
      <c r="K91" s="372">
        <f>SUM(K92+K97+K102)</f>
        <v>0</v>
      </c>
      <c r="L91" s="358">
        <f>SUM(L92+L97+L102)</f>
        <v>0</v>
      </c>
      <c r="M91" s="107"/>
      <c r="N91" s="107"/>
      <c r="O91" s="107"/>
      <c r="P91" s="107"/>
      <c r="Q91" s="107"/>
    </row>
    <row r="92" spans="1:17" ht="409.6">
      <c r="A92" s="168">
        <v>2</v>
      </c>
      <c r="B92" s="166">
        <v>5</v>
      </c>
      <c r="C92" s="168">
        <v>1</v>
      </c>
      <c r="D92" s="166"/>
      <c r="E92" s="166"/>
      <c r="F92" s="225"/>
      <c r="G92" s="226" t="s">
        <v>231</v>
      </c>
      <c r="H92" s="222">
        <v>61</v>
      </c>
      <c r="I92" s="369">
        <f>I93</f>
        <v>0</v>
      </c>
      <c r="J92" s="370">
        <f t="shared" ref="J92:L93" si="5">J93</f>
        <v>0</v>
      </c>
      <c r="K92" s="370">
        <f t="shared" si="5"/>
        <v>0</v>
      </c>
      <c r="L92" s="371">
        <f t="shared" si="5"/>
        <v>0</v>
      </c>
      <c r="M92" s="107"/>
      <c r="N92" s="107"/>
      <c r="O92" s="107"/>
      <c r="P92" s="107"/>
      <c r="Q92" s="107"/>
    </row>
    <row r="93" spans="1:17" ht="409.6">
      <c r="A93" s="171">
        <v>2</v>
      </c>
      <c r="B93" s="172">
        <v>5</v>
      </c>
      <c r="C93" s="171">
        <v>1</v>
      </c>
      <c r="D93" s="172">
        <v>1</v>
      </c>
      <c r="E93" s="172"/>
      <c r="F93" s="227"/>
      <c r="G93" s="173" t="s">
        <v>231</v>
      </c>
      <c r="H93" s="222">
        <v>62</v>
      </c>
      <c r="I93" s="357">
        <f>I94</f>
        <v>0</v>
      </c>
      <c r="J93" s="372">
        <f t="shared" si="5"/>
        <v>0</v>
      </c>
      <c r="K93" s="372">
        <f t="shared" si="5"/>
        <v>0</v>
      </c>
      <c r="L93" s="358">
        <f t="shared" si="5"/>
        <v>0</v>
      </c>
      <c r="M93" s="107"/>
      <c r="N93" s="107"/>
      <c r="O93" s="107"/>
      <c r="P93" s="107"/>
      <c r="Q93" s="107"/>
    </row>
    <row r="94" spans="1:17" ht="409.6">
      <c r="A94" s="171">
        <v>2</v>
      </c>
      <c r="B94" s="172">
        <v>5</v>
      </c>
      <c r="C94" s="171">
        <v>1</v>
      </c>
      <c r="D94" s="172">
        <v>1</v>
      </c>
      <c r="E94" s="172">
        <v>1</v>
      </c>
      <c r="F94" s="227"/>
      <c r="G94" s="173" t="s">
        <v>231</v>
      </c>
      <c r="H94" s="222">
        <v>63</v>
      </c>
      <c r="I94" s="357">
        <f>SUM(I95:I96)</f>
        <v>0</v>
      </c>
      <c r="J94" s="372">
        <f>SUM(J95:J96)</f>
        <v>0</v>
      </c>
      <c r="K94" s="372">
        <f>SUM(K95:K96)</f>
        <v>0</v>
      </c>
      <c r="L94" s="358">
        <f>SUM(L95:L96)</f>
        <v>0</v>
      </c>
      <c r="M94" s="107"/>
      <c r="N94" s="107"/>
      <c r="O94" s="107"/>
      <c r="P94" s="107"/>
      <c r="Q94" s="107"/>
    </row>
    <row r="95" spans="1:17" ht="409.6">
      <c r="A95" s="171">
        <v>2</v>
      </c>
      <c r="B95" s="172">
        <v>5</v>
      </c>
      <c r="C95" s="171">
        <v>1</v>
      </c>
      <c r="D95" s="172">
        <v>1</v>
      </c>
      <c r="E95" s="172">
        <v>1</v>
      </c>
      <c r="F95" s="227">
        <v>1</v>
      </c>
      <c r="G95" s="173" t="s">
        <v>44</v>
      </c>
      <c r="H95" s="222">
        <v>64</v>
      </c>
      <c r="I95" s="361"/>
      <c r="J95" s="361"/>
      <c r="K95" s="361"/>
      <c r="L95" s="361"/>
      <c r="M95" s="107"/>
      <c r="N95" s="107"/>
      <c r="O95" s="107"/>
      <c r="P95" s="107"/>
      <c r="Q95" s="107"/>
    </row>
    <row r="96" spans="1:17" ht="409.6">
      <c r="A96" s="228">
        <v>2</v>
      </c>
      <c r="B96" s="205">
        <v>5</v>
      </c>
      <c r="C96" s="204">
        <v>1</v>
      </c>
      <c r="D96" s="205">
        <v>1</v>
      </c>
      <c r="E96" s="205">
        <v>1</v>
      </c>
      <c r="F96" s="229">
        <v>2</v>
      </c>
      <c r="G96" s="230" t="s">
        <v>45</v>
      </c>
      <c r="H96" s="222">
        <v>65</v>
      </c>
      <c r="I96" s="377"/>
      <c r="J96" s="368"/>
      <c r="K96" s="368"/>
      <c r="L96" s="368"/>
      <c r="M96" s="107"/>
      <c r="N96" s="107"/>
      <c r="O96" s="107"/>
      <c r="P96" s="107"/>
      <c r="Q96" s="107"/>
    </row>
    <row r="97" spans="1:17" ht="12" customHeight="1">
      <c r="A97" s="171">
        <v>2</v>
      </c>
      <c r="B97" s="172">
        <v>5</v>
      </c>
      <c r="C97" s="171">
        <v>2</v>
      </c>
      <c r="D97" s="172"/>
      <c r="E97" s="172"/>
      <c r="F97" s="227"/>
      <c r="G97" s="231" t="s">
        <v>232</v>
      </c>
      <c r="H97" s="222">
        <v>66</v>
      </c>
      <c r="I97" s="357">
        <f>I98</f>
        <v>0</v>
      </c>
      <c r="J97" s="372">
        <f t="shared" ref="J97:L98" si="6">J98</f>
        <v>0</v>
      </c>
      <c r="K97" s="358">
        <f t="shared" si="6"/>
        <v>0</v>
      </c>
      <c r="L97" s="357">
        <f t="shared" si="6"/>
        <v>0</v>
      </c>
      <c r="M97" s="107"/>
      <c r="N97" s="107"/>
      <c r="O97" s="107"/>
      <c r="P97" s="107"/>
      <c r="Q97" s="107"/>
    </row>
    <row r="98" spans="1:17" ht="15.75" customHeight="1">
      <c r="A98" s="176">
        <v>2</v>
      </c>
      <c r="B98" s="171">
        <v>5</v>
      </c>
      <c r="C98" s="172">
        <v>2</v>
      </c>
      <c r="D98" s="173">
        <v>1</v>
      </c>
      <c r="E98" s="171"/>
      <c r="F98" s="227"/>
      <c r="G98" s="172" t="s">
        <v>232</v>
      </c>
      <c r="H98" s="222">
        <v>67</v>
      </c>
      <c r="I98" s="357">
        <f>I99</f>
        <v>0</v>
      </c>
      <c r="J98" s="372">
        <f t="shared" si="6"/>
        <v>0</v>
      </c>
      <c r="K98" s="358">
        <f t="shared" si="6"/>
        <v>0</v>
      </c>
      <c r="L98" s="357">
        <f t="shared" si="6"/>
        <v>0</v>
      </c>
      <c r="M98" s="107"/>
      <c r="N98" s="107"/>
      <c r="O98" s="107"/>
      <c r="P98" s="107"/>
      <c r="Q98" s="107"/>
    </row>
    <row r="99" spans="1:17" ht="15" customHeight="1">
      <c r="A99" s="176">
        <v>2</v>
      </c>
      <c r="B99" s="171">
        <v>5</v>
      </c>
      <c r="C99" s="172">
        <v>2</v>
      </c>
      <c r="D99" s="173">
        <v>1</v>
      </c>
      <c r="E99" s="171">
        <v>1</v>
      </c>
      <c r="F99" s="227"/>
      <c r="G99" s="172" t="s">
        <v>232</v>
      </c>
      <c r="H99" s="222">
        <v>68</v>
      </c>
      <c r="I99" s="357">
        <f>SUM(I100:I101)</f>
        <v>0</v>
      </c>
      <c r="J99" s="372">
        <f>SUM(J100:J101)</f>
        <v>0</v>
      </c>
      <c r="K99" s="358">
        <f>SUM(K100:K101)</f>
        <v>0</v>
      </c>
      <c r="L99" s="357">
        <f>SUM(L100:L101)</f>
        <v>0</v>
      </c>
      <c r="M99" s="107"/>
      <c r="N99" s="107"/>
      <c r="O99" s="107"/>
      <c r="P99" s="107"/>
      <c r="Q99" s="107"/>
    </row>
    <row r="100" spans="1:17" ht="409.6">
      <c r="A100" s="186">
        <v>2</v>
      </c>
      <c r="B100" s="187">
        <v>5</v>
      </c>
      <c r="C100" s="188">
        <v>2</v>
      </c>
      <c r="D100" s="189">
        <v>1</v>
      </c>
      <c r="E100" s="187">
        <v>1</v>
      </c>
      <c r="F100" s="221">
        <v>1</v>
      </c>
      <c r="G100" s="188" t="s">
        <v>44</v>
      </c>
      <c r="H100" s="222">
        <v>69</v>
      </c>
      <c r="I100" s="373"/>
      <c r="J100" s="361"/>
      <c r="K100" s="361"/>
      <c r="L100" s="361"/>
      <c r="M100" s="107"/>
      <c r="N100" s="107"/>
      <c r="O100" s="107"/>
      <c r="P100" s="107"/>
      <c r="Q100" s="107"/>
    </row>
    <row r="101" spans="1:17" ht="15" customHeight="1">
      <c r="A101" s="186">
        <v>2</v>
      </c>
      <c r="B101" s="187">
        <v>5</v>
      </c>
      <c r="C101" s="188">
        <v>2</v>
      </c>
      <c r="D101" s="189">
        <v>1</v>
      </c>
      <c r="E101" s="187">
        <v>1</v>
      </c>
      <c r="F101" s="221">
        <v>2</v>
      </c>
      <c r="G101" s="188" t="s">
        <v>45</v>
      </c>
      <c r="H101" s="222">
        <v>70</v>
      </c>
      <c r="I101" s="361"/>
      <c r="J101" s="361"/>
      <c r="K101" s="361"/>
      <c r="L101" s="361"/>
      <c r="M101" s="107"/>
      <c r="N101" s="107"/>
      <c r="O101" s="107"/>
      <c r="P101" s="107"/>
      <c r="Q101" s="107"/>
    </row>
    <row r="102" spans="1:17" ht="15" customHeight="1">
      <c r="A102" s="176">
        <v>2</v>
      </c>
      <c r="B102" s="171">
        <v>5</v>
      </c>
      <c r="C102" s="172">
        <v>3</v>
      </c>
      <c r="D102" s="173"/>
      <c r="E102" s="171"/>
      <c r="F102" s="227"/>
      <c r="G102" s="175" t="s">
        <v>47</v>
      </c>
      <c r="H102" s="222">
        <v>71</v>
      </c>
      <c r="I102" s="357">
        <f t="shared" ref="I102:L103" si="7">I103</f>
        <v>0</v>
      </c>
      <c r="J102" s="372">
        <f t="shared" si="7"/>
        <v>0</v>
      </c>
      <c r="K102" s="358">
        <f t="shared" si="7"/>
        <v>0</v>
      </c>
      <c r="L102" s="357">
        <f t="shared" si="7"/>
        <v>0</v>
      </c>
      <c r="M102" s="107"/>
      <c r="N102" s="107"/>
      <c r="O102" s="107"/>
      <c r="P102" s="107"/>
      <c r="Q102" s="107"/>
    </row>
    <row r="103" spans="1:17" ht="13.5" customHeight="1">
      <c r="A103" s="176">
        <v>2</v>
      </c>
      <c r="B103" s="171">
        <v>5</v>
      </c>
      <c r="C103" s="172">
        <v>3</v>
      </c>
      <c r="D103" s="173">
        <v>1</v>
      </c>
      <c r="E103" s="171"/>
      <c r="F103" s="227"/>
      <c r="G103" s="172" t="s">
        <v>47</v>
      </c>
      <c r="H103" s="222">
        <v>72</v>
      </c>
      <c r="I103" s="357">
        <f t="shared" si="7"/>
        <v>0</v>
      </c>
      <c r="J103" s="372">
        <f t="shared" si="7"/>
        <v>0</v>
      </c>
      <c r="K103" s="358">
        <f t="shared" si="7"/>
        <v>0</v>
      </c>
      <c r="L103" s="357">
        <f t="shared" si="7"/>
        <v>0</v>
      </c>
      <c r="M103" s="107"/>
      <c r="N103" s="107"/>
      <c r="O103" s="107"/>
      <c r="P103" s="107"/>
      <c r="Q103" s="107"/>
    </row>
    <row r="104" spans="1:17" ht="14.25" customHeight="1">
      <c r="A104" s="180">
        <v>2</v>
      </c>
      <c r="B104" s="181">
        <v>5</v>
      </c>
      <c r="C104" s="182">
        <v>3</v>
      </c>
      <c r="D104" s="183">
        <v>1</v>
      </c>
      <c r="E104" s="181">
        <v>1</v>
      </c>
      <c r="F104" s="232"/>
      <c r="G104" s="182" t="s">
        <v>47</v>
      </c>
      <c r="H104" s="222">
        <v>73</v>
      </c>
      <c r="I104" s="364">
        <f>SUM(I105:I106)</f>
        <v>0</v>
      </c>
      <c r="J104" s="374">
        <f>SUM(J105:J106)</f>
        <v>0</v>
      </c>
      <c r="K104" s="375">
        <f>SUM(K105:K106)</f>
        <v>0</v>
      </c>
      <c r="L104" s="364">
        <f>SUM(L105:L106)</f>
        <v>0</v>
      </c>
      <c r="M104" s="107"/>
      <c r="N104" s="107"/>
      <c r="O104" s="107"/>
      <c r="P104" s="107"/>
      <c r="Q104" s="107"/>
    </row>
    <row r="105" spans="1:17" ht="15" customHeight="1">
      <c r="A105" s="186">
        <v>2</v>
      </c>
      <c r="B105" s="187">
        <v>5</v>
      </c>
      <c r="C105" s="188">
        <v>3</v>
      </c>
      <c r="D105" s="189">
        <v>1</v>
      </c>
      <c r="E105" s="187">
        <v>1</v>
      </c>
      <c r="F105" s="221">
        <v>1</v>
      </c>
      <c r="G105" s="188" t="s">
        <v>44</v>
      </c>
      <c r="H105" s="222">
        <v>74</v>
      </c>
      <c r="I105" s="361"/>
      <c r="J105" s="361"/>
      <c r="K105" s="361"/>
      <c r="L105" s="361"/>
      <c r="M105" s="107"/>
      <c r="N105" s="107"/>
      <c r="O105" s="107"/>
      <c r="P105" s="107"/>
      <c r="Q105" s="107"/>
    </row>
    <row r="106" spans="1:17" ht="13.5" customHeight="1">
      <c r="A106" s="203">
        <v>2</v>
      </c>
      <c r="B106" s="228">
        <v>5</v>
      </c>
      <c r="C106" s="233">
        <v>3</v>
      </c>
      <c r="D106" s="234">
        <v>1</v>
      </c>
      <c r="E106" s="228">
        <v>1</v>
      </c>
      <c r="F106" s="235">
        <v>2</v>
      </c>
      <c r="G106" s="233" t="s">
        <v>45</v>
      </c>
      <c r="H106" s="222">
        <v>75</v>
      </c>
      <c r="I106" s="378"/>
      <c r="J106" s="361"/>
      <c r="K106" s="361"/>
      <c r="L106" s="361"/>
      <c r="M106" s="107"/>
      <c r="N106" s="107"/>
      <c r="O106" s="107"/>
      <c r="P106" s="107"/>
      <c r="Q106" s="107"/>
    </row>
    <row r="107" spans="1:17" ht="16.5" customHeight="1">
      <c r="A107" s="236">
        <v>2</v>
      </c>
      <c r="B107" s="164">
        <v>6</v>
      </c>
      <c r="C107" s="216"/>
      <c r="D107" s="224"/>
      <c r="E107" s="164"/>
      <c r="F107" s="223"/>
      <c r="G107" s="237" t="s">
        <v>233</v>
      </c>
      <c r="H107" s="222">
        <v>76</v>
      </c>
      <c r="I107" s="357">
        <f>SUM(I108+I113+I117+I121+I125)</f>
        <v>0</v>
      </c>
      <c r="J107" s="372">
        <f>SUM(J108+J113+J117+J121+J125)</f>
        <v>0</v>
      </c>
      <c r="K107" s="358">
        <f>SUM(K108+K113+K117+K121+K125)</f>
        <v>0</v>
      </c>
      <c r="L107" s="357">
        <f>SUM(L108+L113+L117+L121+L125)</f>
        <v>0</v>
      </c>
      <c r="M107" s="107"/>
      <c r="N107" s="107"/>
      <c r="O107" s="107"/>
      <c r="P107" s="107"/>
      <c r="Q107" s="107"/>
    </row>
    <row r="108" spans="1:17" ht="14.25" customHeight="1">
      <c r="A108" s="180">
        <v>2</v>
      </c>
      <c r="B108" s="181">
        <v>6</v>
      </c>
      <c r="C108" s="182">
        <v>1</v>
      </c>
      <c r="D108" s="183"/>
      <c r="E108" s="181"/>
      <c r="F108" s="232"/>
      <c r="G108" s="238" t="s">
        <v>234</v>
      </c>
      <c r="H108" s="222">
        <v>77</v>
      </c>
      <c r="I108" s="364">
        <f t="shared" ref="I108:L109" si="8">I109</f>
        <v>0</v>
      </c>
      <c r="J108" s="374">
        <f t="shared" si="8"/>
        <v>0</v>
      </c>
      <c r="K108" s="375">
        <f t="shared" si="8"/>
        <v>0</v>
      </c>
      <c r="L108" s="364">
        <f t="shared" si="8"/>
        <v>0</v>
      </c>
      <c r="M108" s="107"/>
      <c r="N108" s="107"/>
      <c r="O108" s="107"/>
      <c r="P108" s="107"/>
      <c r="Q108" s="107"/>
    </row>
    <row r="109" spans="1:17" ht="14.25" customHeight="1">
      <c r="A109" s="176">
        <v>2</v>
      </c>
      <c r="B109" s="171">
        <v>6</v>
      </c>
      <c r="C109" s="172">
        <v>1</v>
      </c>
      <c r="D109" s="173">
        <v>1</v>
      </c>
      <c r="E109" s="171"/>
      <c r="F109" s="227"/>
      <c r="G109" s="172" t="s">
        <v>234</v>
      </c>
      <c r="H109" s="222">
        <v>78</v>
      </c>
      <c r="I109" s="357">
        <f t="shared" si="8"/>
        <v>0</v>
      </c>
      <c r="J109" s="372">
        <f t="shared" si="8"/>
        <v>0</v>
      </c>
      <c r="K109" s="358">
        <f t="shared" si="8"/>
        <v>0</v>
      </c>
      <c r="L109" s="357">
        <f t="shared" si="8"/>
        <v>0</v>
      </c>
      <c r="M109" s="107"/>
      <c r="N109" s="107"/>
      <c r="O109" s="107"/>
      <c r="P109" s="107"/>
      <c r="Q109" s="107"/>
    </row>
    <row r="110" spans="1:17" ht="409.6">
      <c r="A110" s="176">
        <v>2</v>
      </c>
      <c r="B110" s="171">
        <v>6</v>
      </c>
      <c r="C110" s="172">
        <v>1</v>
      </c>
      <c r="D110" s="173">
        <v>1</v>
      </c>
      <c r="E110" s="171">
        <v>1</v>
      </c>
      <c r="F110" s="227"/>
      <c r="G110" s="172" t="s">
        <v>234</v>
      </c>
      <c r="H110" s="222">
        <v>79</v>
      </c>
      <c r="I110" s="357">
        <f>SUM(I111:I112)</f>
        <v>0</v>
      </c>
      <c r="J110" s="372">
        <f>SUM(J111:J112)</f>
        <v>0</v>
      </c>
      <c r="K110" s="358">
        <f>SUM(K111:K112)</f>
        <v>0</v>
      </c>
      <c r="L110" s="357">
        <f>SUM(L111:L112)</f>
        <v>0</v>
      </c>
      <c r="M110" s="107"/>
      <c r="N110" s="107"/>
      <c r="O110" s="107"/>
      <c r="P110" s="107"/>
      <c r="Q110" s="107"/>
    </row>
    <row r="111" spans="1:17" ht="13.5" customHeight="1">
      <c r="A111" s="176">
        <v>2</v>
      </c>
      <c r="B111" s="171">
        <v>6</v>
      </c>
      <c r="C111" s="172">
        <v>1</v>
      </c>
      <c r="D111" s="173">
        <v>1</v>
      </c>
      <c r="E111" s="171">
        <v>1</v>
      </c>
      <c r="F111" s="227">
        <v>1</v>
      </c>
      <c r="G111" s="172" t="s">
        <v>235</v>
      </c>
      <c r="H111" s="222">
        <v>80</v>
      </c>
      <c r="I111" s="373"/>
      <c r="J111" s="361"/>
      <c r="K111" s="361"/>
      <c r="L111" s="361"/>
      <c r="M111" s="107"/>
      <c r="N111" s="107"/>
      <c r="O111" s="107"/>
      <c r="P111" s="107"/>
      <c r="Q111" s="107"/>
    </row>
    <row r="112" spans="1:17" ht="409.6">
      <c r="A112" s="239">
        <v>2</v>
      </c>
      <c r="B112" s="168">
        <v>6</v>
      </c>
      <c r="C112" s="166">
        <v>1</v>
      </c>
      <c r="D112" s="167">
        <v>1</v>
      </c>
      <c r="E112" s="168">
        <v>1</v>
      </c>
      <c r="F112" s="225">
        <v>2</v>
      </c>
      <c r="G112" s="166" t="s">
        <v>236</v>
      </c>
      <c r="H112" s="222">
        <v>81</v>
      </c>
      <c r="I112" s="359"/>
      <c r="J112" s="359"/>
      <c r="K112" s="359"/>
      <c r="L112" s="359"/>
      <c r="M112" s="107"/>
      <c r="N112" s="107"/>
      <c r="O112" s="107"/>
      <c r="P112" s="107"/>
      <c r="Q112" s="107"/>
    </row>
    <row r="113" spans="1:17" ht="409.6">
      <c r="A113" s="176">
        <v>2</v>
      </c>
      <c r="B113" s="171">
        <v>6</v>
      </c>
      <c r="C113" s="172">
        <v>2</v>
      </c>
      <c r="D113" s="173"/>
      <c r="E113" s="171"/>
      <c r="F113" s="227"/>
      <c r="G113" s="175" t="s">
        <v>237</v>
      </c>
      <c r="H113" s="222">
        <v>82</v>
      </c>
      <c r="I113" s="357">
        <f>I114</f>
        <v>0</v>
      </c>
      <c r="J113" s="372">
        <f t="shared" ref="J113:L115" si="9">J114</f>
        <v>0</v>
      </c>
      <c r="K113" s="358">
        <f t="shared" si="9"/>
        <v>0</v>
      </c>
      <c r="L113" s="357">
        <f t="shared" si="9"/>
        <v>0</v>
      </c>
      <c r="M113" s="107"/>
      <c r="N113" s="107"/>
      <c r="O113" s="107"/>
      <c r="P113" s="107"/>
      <c r="Q113" s="107"/>
    </row>
    <row r="114" spans="1:17" ht="14.25" customHeight="1">
      <c r="A114" s="176">
        <v>2</v>
      </c>
      <c r="B114" s="171">
        <v>6</v>
      </c>
      <c r="C114" s="172">
        <v>2</v>
      </c>
      <c r="D114" s="173">
        <v>1</v>
      </c>
      <c r="E114" s="171"/>
      <c r="F114" s="227"/>
      <c r="G114" s="172" t="s">
        <v>237</v>
      </c>
      <c r="H114" s="222">
        <v>83</v>
      </c>
      <c r="I114" s="357">
        <f>I115</f>
        <v>0</v>
      </c>
      <c r="J114" s="372">
        <f t="shared" si="9"/>
        <v>0</v>
      </c>
      <c r="K114" s="358">
        <f t="shared" si="9"/>
        <v>0</v>
      </c>
      <c r="L114" s="357">
        <f t="shared" si="9"/>
        <v>0</v>
      </c>
      <c r="M114" s="107"/>
      <c r="N114" s="107"/>
      <c r="O114" s="107"/>
      <c r="P114" s="107"/>
      <c r="Q114" s="107"/>
    </row>
    <row r="115" spans="1:17" ht="14.25" customHeight="1">
      <c r="A115" s="176">
        <v>2</v>
      </c>
      <c r="B115" s="171">
        <v>6</v>
      </c>
      <c r="C115" s="172">
        <v>2</v>
      </c>
      <c r="D115" s="173">
        <v>1</v>
      </c>
      <c r="E115" s="171">
        <v>1</v>
      </c>
      <c r="F115" s="227"/>
      <c r="G115" s="172" t="s">
        <v>237</v>
      </c>
      <c r="H115" s="222">
        <v>84</v>
      </c>
      <c r="I115" s="379">
        <f>I116</f>
        <v>0</v>
      </c>
      <c r="J115" s="380">
        <f t="shared" si="9"/>
        <v>0</v>
      </c>
      <c r="K115" s="381">
        <f t="shared" si="9"/>
        <v>0</v>
      </c>
      <c r="L115" s="379">
        <f t="shared" si="9"/>
        <v>0</v>
      </c>
      <c r="M115" s="107"/>
      <c r="N115" s="107"/>
      <c r="O115" s="107"/>
      <c r="P115" s="107"/>
      <c r="Q115" s="107"/>
    </row>
    <row r="116" spans="1:17" ht="409.6">
      <c r="A116" s="176">
        <v>2</v>
      </c>
      <c r="B116" s="171">
        <v>6</v>
      </c>
      <c r="C116" s="172">
        <v>2</v>
      </c>
      <c r="D116" s="173">
        <v>1</v>
      </c>
      <c r="E116" s="171">
        <v>1</v>
      </c>
      <c r="F116" s="227">
        <v>1</v>
      </c>
      <c r="G116" s="172" t="s">
        <v>237</v>
      </c>
      <c r="H116" s="222">
        <v>85</v>
      </c>
      <c r="I116" s="361"/>
      <c r="J116" s="361"/>
      <c r="K116" s="361"/>
      <c r="L116" s="361"/>
      <c r="M116" s="107"/>
      <c r="N116" s="107"/>
      <c r="O116" s="107"/>
      <c r="P116" s="107"/>
      <c r="Q116" s="107"/>
    </row>
    <row r="117" spans="1:17" ht="26.25" customHeight="1">
      <c r="A117" s="239">
        <v>2</v>
      </c>
      <c r="B117" s="168">
        <v>6</v>
      </c>
      <c r="C117" s="166">
        <v>3</v>
      </c>
      <c r="D117" s="167"/>
      <c r="E117" s="168"/>
      <c r="F117" s="225"/>
      <c r="G117" s="213" t="s">
        <v>238</v>
      </c>
      <c r="H117" s="222">
        <v>86</v>
      </c>
      <c r="I117" s="369">
        <f>I118</f>
        <v>0</v>
      </c>
      <c r="J117" s="370">
        <f t="shared" ref="J117:L119" si="10">J118</f>
        <v>0</v>
      </c>
      <c r="K117" s="371">
        <f t="shared" si="10"/>
        <v>0</v>
      </c>
      <c r="L117" s="369">
        <f t="shared" si="10"/>
        <v>0</v>
      </c>
      <c r="M117" s="107"/>
      <c r="N117" s="107"/>
      <c r="O117" s="107"/>
      <c r="P117" s="107"/>
      <c r="Q117" s="107"/>
    </row>
    <row r="118" spans="1:17" ht="25.5">
      <c r="A118" s="176">
        <v>2</v>
      </c>
      <c r="B118" s="171">
        <v>6</v>
      </c>
      <c r="C118" s="172">
        <v>3</v>
      </c>
      <c r="D118" s="173">
        <v>1</v>
      </c>
      <c r="E118" s="171"/>
      <c r="F118" s="227"/>
      <c r="G118" s="172" t="s">
        <v>238</v>
      </c>
      <c r="H118" s="222">
        <v>87</v>
      </c>
      <c r="I118" s="357">
        <f>I119</f>
        <v>0</v>
      </c>
      <c r="J118" s="372">
        <f t="shared" si="10"/>
        <v>0</v>
      </c>
      <c r="K118" s="358">
        <f t="shared" si="10"/>
        <v>0</v>
      </c>
      <c r="L118" s="357">
        <f t="shared" si="10"/>
        <v>0</v>
      </c>
      <c r="M118" s="107"/>
      <c r="N118" s="107"/>
      <c r="O118" s="107"/>
      <c r="P118" s="107"/>
      <c r="Q118" s="107"/>
    </row>
    <row r="119" spans="1:17" ht="26.25" customHeight="1">
      <c r="A119" s="176">
        <v>2</v>
      </c>
      <c r="B119" s="171">
        <v>6</v>
      </c>
      <c r="C119" s="172">
        <v>3</v>
      </c>
      <c r="D119" s="173">
        <v>1</v>
      </c>
      <c r="E119" s="171">
        <v>1</v>
      </c>
      <c r="F119" s="227"/>
      <c r="G119" s="172" t="s">
        <v>238</v>
      </c>
      <c r="H119" s="222">
        <v>88</v>
      </c>
      <c r="I119" s="357">
        <f>I120</f>
        <v>0</v>
      </c>
      <c r="J119" s="372">
        <f t="shared" si="10"/>
        <v>0</v>
      </c>
      <c r="K119" s="358">
        <f t="shared" si="10"/>
        <v>0</v>
      </c>
      <c r="L119" s="357">
        <f t="shared" si="10"/>
        <v>0</v>
      </c>
      <c r="M119" s="107"/>
      <c r="N119" s="107"/>
      <c r="O119" s="107"/>
      <c r="P119" s="107"/>
      <c r="Q119" s="107"/>
    </row>
    <row r="120" spans="1:17" ht="27" customHeight="1">
      <c r="A120" s="176">
        <v>2</v>
      </c>
      <c r="B120" s="171">
        <v>6</v>
      </c>
      <c r="C120" s="172">
        <v>3</v>
      </c>
      <c r="D120" s="173">
        <v>1</v>
      </c>
      <c r="E120" s="171">
        <v>1</v>
      </c>
      <c r="F120" s="227">
        <v>1</v>
      </c>
      <c r="G120" s="172" t="s">
        <v>238</v>
      </c>
      <c r="H120" s="222">
        <v>89</v>
      </c>
      <c r="I120" s="373"/>
      <c r="J120" s="361"/>
      <c r="K120" s="361"/>
      <c r="L120" s="361"/>
      <c r="M120" s="107"/>
      <c r="N120" s="107"/>
      <c r="O120" s="107"/>
      <c r="P120" s="107"/>
      <c r="Q120" s="107"/>
    </row>
    <row r="121" spans="1:17" ht="25.5">
      <c r="A121" s="239">
        <v>2</v>
      </c>
      <c r="B121" s="168">
        <v>6</v>
      </c>
      <c r="C121" s="166">
        <v>4</v>
      </c>
      <c r="D121" s="167"/>
      <c r="E121" s="168"/>
      <c r="F121" s="225"/>
      <c r="G121" s="213" t="s">
        <v>54</v>
      </c>
      <c r="H121" s="222">
        <v>90</v>
      </c>
      <c r="I121" s="369">
        <f>I122</f>
        <v>0</v>
      </c>
      <c r="J121" s="370">
        <f t="shared" ref="J121:L123" si="11">J122</f>
        <v>0</v>
      </c>
      <c r="K121" s="371">
        <f t="shared" si="11"/>
        <v>0</v>
      </c>
      <c r="L121" s="369">
        <f t="shared" si="11"/>
        <v>0</v>
      </c>
      <c r="M121" s="107"/>
      <c r="N121" s="107"/>
      <c r="O121" s="107"/>
      <c r="P121" s="107"/>
      <c r="Q121" s="107"/>
    </row>
    <row r="122" spans="1:17" ht="27" customHeight="1">
      <c r="A122" s="176">
        <v>2</v>
      </c>
      <c r="B122" s="171">
        <v>6</v>
      </c>
      <c r="C122" s="172">
        <v>4</v>
      </c>
      <c r="D122" s="173">
        <v>1</v>
      </c>
      <c r="E122" s="171"/>
      <c r="F122" s="227"/>
      <c r="G122" s="172" t="s">
        <v>54</v>
      </c>
      <c r="H122" s="222">
        <v>91</v>
      </c>
      <c r="I122" s="357">
        <f>I123</f>
        <v>0</v>
      </c>
      <c r="J122" s="372">
        <f t="shared" si="11"/>
        <v>0</v>
      </c>
      <c r="K122" s="358">
        <f t="shared" si="11"/>
        <v>0</v>
      </c>
      <c r="L122" s="357">
        <f t="shared" si="11"/>
        <v>0</v>
      </c>
      <c r="M122" s="107"/>
      <c r="N122" s="107"/>
      <c r="O122" s="107"/>
      <c r="P122" s="107"/>
      <c r="Q122" s="107"/>
    </row>
    <row r="123" spans="1:17" ht="27" customHeight="1">
      <c r="A123" s="176">
        <v>2</v>
      </c>
      <c r="B123" s="171">
        <v>6</v>
      </c>
      <c r="C123" s="172">
        <v>4</v>
      </c>
      <c r="D123" s="173">
        <v>1</v>
      </c>
      <c r="E123" s="171">
        <v>1</v>
      </c>
      <c r="F123" s="227"/>
      <c r="G123" s="172" t="s">
        <v>54</v>
      </c>
      <c r="H123" s="222">
        <v>92</v>
      </c>
      <c r="I123" s="357">
        <f>I124</f>
        <v>0</v>
      </c>
      <c r="J123" s="372">
        <f t="shared" si="11"/>
        <v>0</v>
      </c>
      <c r="K123" s="358">
        <f t="shared" si="11"/>
        <v>0</v>
      </c>
      <c r="L123" s="357">
        <f t="shared" si="11"/>
        <v>0</v>
      </c>
      <c r="M123" s="107"/>
      <c r="N123" s="107"/>
      <c r="O123" s="107"/>
      <c r="P123" s="107"/>
      <c r="Q123" s="107"/>
    </row>
    <row r="124" spans="1:17" ht="27.75" customHeight="1">
      <c r="A124" s="176">
        <v>2</v>
      </c>
      <c r="B124" s="171">
        <v>6</v>
      </c>
      <c r="C124" s="172">
        <v>4</v>
      </c>
      <c r="D124" s="173">
        <v>1</v>
      </c>
      <c r="E124" s="171">
        <v>1</v>
      </c>
      <c r="F124" s="227">
        <v>1</v>
      </c>
      <c r="G124" s="172" t="s">
        <v>54</v>
      </c>
      <c r="H124" s="222">
        <v>93</v>
      </c>
      <c r="I124" s="373"/>
      <c r="J124" s="361"/>
      <c r="K124" s="361"/>
      <c r="L124" s="361"/>
      <c r="M124" s="107"/>
      <c r="N124" s="107"/>
      <c r="O124" s="107"/>
      <c r="P124" s="107"/>
      <c r="Q124" s="107"/>
    </row>
    <row r="125" spans="1:17" ht="27" customHeight="1">
      <c r="A125" s="180">
        <v>2</v>
      </c>
      <c r="B125" s="214">
        <v>6</v>
      </c>
      <c r="C125" s="240">
        <v>5</v>
      </c>
      <c r="D125" s="241"/>
      <c r="E125" s="214"/>
      <c r="F125" s="242"/>
      <c r="G125" s="243" t="s">
        <v>239</v>
      </c>
      <c r="H125" s="222">
        <v>94</v>
      </c>
      <c r="I125" s="365">
        <f>I126</f>
        <v>0</v>
      </c>
      <c r="J125" s="366">
        <f t="shared" ref="J125:L127" si="12">J126</f>
        <v>0</v>
      </c>
      <c r="K125" s="367">
        <f t="shared" si="12"/>
        <v>0</v>
      </c>
      <c r="L125" s="365">
        <f t="shared" si="12"/>
        <v>0</v>
      </c>
      <c r="M125" s="107"/>
      <c r="N125" s="107"/>
      <c r="O125" s="107"/>
      <c r="P125" s="107"/>
      <c r="Q125" s="107"/>
    </row>
    <row r="126" spans="1:17" ht="25.5">
      <c r="A126" s="176">
        <v>2</v>
      </c>
      <c r="B126" s="171">
        <v>6</v>
      </c>
      <c r="C126" s="172">
        <v>5</v>
      </c>
      <c r="D126" s="173">
        <v>1</v>
      </c>
      <c r="E126" s="171"/>
      <c r="F126" s="227"/>
      <c r="G126" s="173" t="s">
        <v>239</v>
      </c>
      <c r="H126" s="222">
        <v>95</v>
      </c>
      <c r="I126" s="357">
        <f>I127</f>
        <v>0</v>
      </c>
      <c r="J126" s="372">
        <f t="shared" si="12"/>
        <v>0</v>
      </c>
      <c r="K126" s="358">
        <f t="shared" si="12"/>
        <v>0</v>
      </c>
      <c r="L126" s="357">
        <f t="shared" si="12"/>
        <v>0</v>
      </c>
      <c r="M126" s="107"/>
      <c r="N126" s="107"/>
      <c r="O126" s="107"/>
      <c r="P126" s="107"/>
      <c r="Q126" s="107"/>
    </row>
    <row r="127" spans="1:17" ht="25.5" customHeight="1">
      <c r="A127" s="176">
        <v>2</v>
      </c>
      <c r="B127" s="171">
        <v>6</v>
      </c>
      <c r="C127" s="172">
        <v>5</v>
      </c>
      <c r="D127" s="173">
        <v>1</v>
      </c>
      <c r="E127" s="171">
        <v>1</v>
      </c>
      <c r="F127" s="227"/>
      <c r="G127" s="173" t="s">
        <v>239</v>
      </c>
      <c r="H127" s="222">
        <v>96</v>
      </c>
      <c r="I127" s="357">
        <f>I128</f>
        <v>0</v>
      </c>
      <c r="J127" s="372">
        <f t="shared" si="12"/>
        <v>0</v>
      </c>
      <c r="K127" s="358">
        <f t="shared" si="12"/>
        <v>0</v>
      </c>
      <c r="L127" s="357">
        <f t="shared" si="12"/>
        <v>0</v>
      </c>
      <c r="M127" s="107"/>
      <c r="N127" s="107"/>
      <c r="O127" s="107"/>
      <c r="P127" s="107"/>
      <c r="Q127" s="107"/>
    </row>
    <row r="128" spans="1:17" ht="27.75" customHeight="1">
      <c r="A128" s="171">
        <v>2</v>
      </c>
      <c r="B128" s="172">
        <v>6</v>
      </c>
      <c r="C128" s="171">
        <v>5</v>
      </c>
      <c r="D128" s="171">
        <v>1</v>
      </c>
      <c r="E128" s="173">
        <v>1</v>
      </c>
      <c r="F128" s="227">
        <v>1</v>
      </c>
      <c r="G128" s="173" t="s">
        <v>239</v>
      </c>
      <c r="H128" s="222">
        <v>97</v>
      </c>
      <c r="I128" s="373"/>
      <c r="J128" s="361"/>
      <c r="K128" s="361"/>
      <c r="L128" s="361"/>
      <c r="M128" s="107"/>
      <c r="N128" s="107"/>
      <c r="O128" s="107"/>
      <c r="P128" s="107"/>
      <c r="Q128" s="107"/>
    </row>
    <row r="129" spans="1:17" ht="12" customHeight="1">
      <c r="A129" s="440">
        <v>1</v>
      </c>
      <c r="B129" s="435"/>
      <c r="C129" s="435"/>
      <c r="D129" s="435"/>
      <c r="E129" s="435"/>
      <c r="F129" s="436"/>
      <c r="G129" s="244">
        <v>2</v>
      </c>
      <c r="H129" s="244">
        <v>3</v>
      </c>
      <c r="I129" s="402">
        <v>4</v>
      </c>
      <c r="J129" s="401">
        <v>5</v>
      </c>
      <c r="K129" s="402">
        <v>6</v>
      </c>
      <c r="L129" s="400">
        <v>7</v>
      </c>
      <c r="M129" s="107"/>
      <c r="N129" s="107"/>
      <c r="O129" s="107"/>
      <c r="P129" s="107"/>
      <c r="Q129" s="107"/>
    </row>
    <row r="130" spans="1:17" ht="14.25" customHeight="1">
      <c r="A130" s="236">
        <v>2</v>
      </c>
      <c r="B130" s="164">
        <v>7</v>
      </c>
      <c r="C130" s="164"/>
      <c r="D130" s="216"/>
      <c r="E130" s="216"/>
      <c r="F130" s="217"/>
      <c r="G130" s="224" t="s">
        <v>240</v>
      </c>
      <c r="H130" s="245">
        <v>98</v>
      </c>
      <c r="I130" s="358">
        <f>SUM(I131+I136+I141)</f>
        <v>0</v>
      </c>
      <c r="J130" s="372">
        <f>SUM(J131+J136+J141)</f>
        <v>0</v>
      </c>
      <c r="K130" s="358">
        <f>SUM(K131+K136+K141)</f>
        <v>0</v>
      </c>
      <c r="L130" s="357">
        <f>SUM(L131+L136+L141)</f>
        <v>0</v>
      </c>
      <c r="M130" s="107"/>
      <c r="N130" s="107"/>
      <c r="O130" s="107"/>
      <c r="P130" s="107"/>
      <c r="Q130" s="107"/>
    </row>
    <row r="131" spans="1:17" ht="25.5">
      <c r="A131" s="176">
        <v>2</v>
      </c>
      <c r="B131" s="171">
        <v>7</v>
      </c>
      <c r="C131" s="171">
        <v>1</v>
      </c>
      <c r="D131" s="172"/>
      <c r="E131" s="172"/>
      <c r="F131" s="174"/>
      <c r="G131" s="231" t="s">
        <v>57</v>
      </c>
      <c r="H131" s="245">
        <v>99</v>
      </c>
      <c r="I131" s="358">
        <f t="shared" ref="I131:L132" si="13">I132</f>
        <v>0</v>
      </c>
      <c r="J131" s="372">
        <f t="shared" si="13"/>
        <v>0</v>
      </c>
      <c r="K131" s="358">
        <f t="shared" si="13"/>
        <v>0</v>
      </c>
      <c r="L131" s="357">
        <f t="shared" si="13"/>
        <v>0</v>
      </c>
      <c r="M131" s="107"/>
      <c r="N131" s="107"/>
      <c r="O131" s="107"/>
      <c r="P131" s="107"/>
      <c r="Q131" s="107"/>
    </row>
    <row r="132" spans="1:17" ht="14.25" customHeight="1">
      <c r="A132" s="176">
        <v>2</v>
      </c>
      <c r="B132" s="171">
        <v>7</v>
      </c>
      <c r="C132" s="171">
        <v>1</v>
      </c>
      <c r="D132" s="172">
        <v>1</v>
      </c>
      <c r="E132" s="172"/>
      <c r="F132" s="174"/>
      <c r="G132" s="173" t="s">
        <v>57</v>
      </c>
      <c r="H132" s="245">
        <v>100</v>
      </c>
      <c r="I132" s="358">
        <f t="shared" si="13"/>
        <v>0</v>
      </c>
      <c r="J132" s="372">
        <f t="shared" si="13"/>
        <v>0</v>
      </c>
      <c r="K132" s="358">
        <f t="shared" si="13"/>
        <v>0</v>
      </c>
      <c r="L132" s="357">
        <f t="shared" si="13"/>
        <v>0</v>
      </c>
      <c r="M132" s="107"/>
      <c r="N132" s="107"/>
      <c r="O132" s="107"/>
      <c r="P132" s="107"/>
      <c r="Q132" s="107"/>
    </row>
    <row r="133" spans="1:17" ht="15.75" customHeight="1">
      <c r="A133" s="176">
        <v>2</v>
      </c>
      <c r="B133" s="171">
        <v>7</v>
      </c>
      <c r="C133" s="171">
        <v>1</v>
      </c>
      <c r="D133" s="172">
        <v>1</v>
      </c>
      <c r="E133" s="172">
        <v>1</v>
      </c>
      <c r="F133" s="174"/>
      <c r="G133" s="173" t="s">
        <v>57</v>
      </c>
      <c r="H133" s="245">
        <v>101</v>
      </c>
      <c r="I133" s="358">
        <f>SUM(I134:I135)</f>
        <v>0</v>
      </c>
      <c r="J133" s="372">
        <f>SUM(J134:J135)</f>
        <v>0</v>
      </c>
      <c r="K133" s="358">
        <f>SUM(K134:K135)</f>
        <v>0</v>
      </c>
      <c r="L133" s="357">
        <f>SUM(L134:L135)</f>
        <v>0</v>
      </c>
      <c r="M133" s="107"/>
      <c r="N133" s="107"/>
      <c r="O133" s="107"/>
      <c r="P133" s="107"/>
      <c r="Q133" s="107"/>
    </row>
    <row r="134" spans="1:17" ht="14.25" customHeight="1">
      <c r="A134" s="239">
        <v>2</v>
      </c>
      <c r="B134" s="168">
        <v>7</v>
      </c>
      <c r="C134" s="239">
        <v>1</v>
      </c>
      <c r="D134" s="171">
        <v>1</v>
      </c>
      <c r="E134" s="166">
        <v>1</v>
      </c>
      <c r="F134" s="169">
        <v>1</v>
      </c>
      <c r="G134" s="167" t="s">
        <v>58</v>
      </c>
      <c r="H134" s="245">
        <v>102</v>
      </c>
      <c r="I134" s="382"/>
      <c r="J134" s="382"/>
      <c r="K134" s="382"/>
      <c r="L134" s="382"/>
      <c r="M134" s="107"/>
      <c r="N134" s="107"/>
      <c r="O134" s="107"/>
      <c r="P134" s="107"/>
      <c r="Q134" s="107"/>
    </row>
    <row r="135" spans="1:17" ht="14.25" customHeight="1">
      <c r="A135" s="171">
        <v>2</v>
      </c>
      <c r="B135" s="171">
        <v>7</v>
      </c>
      <c r="C135" s="176">
        <v>1</v>
      </c>
      <c r="D135" s="171">
        <v>1</v>
      </c>
      <c r="E135" s="172">
        <v>1</v>
      </c>
      <c r="F135" s="174">
        <v>2</v>
      </c>
      <c r="G135" s="173" t="s">
        <v>59</v>
      </c>
      <c r="H135" s="245">
        <v>103</v>
      </c>
      <c r="I135" s="383"/>
      <c r="J135" s="360"/>
      <c r="K135" s="360"/>
      <c r="L135" s="360"/>
      <c r="M135" s="107"/>
      <c r="N135" s="107"/>
      <c r="O135" s="107"/>
      <c r="P135" s="107"/>
      <c r="Q135" s="107"/>
    </row>
    <row r="136" spans="1:17" ht="25.5">
      <c r="A136" s="180">
        <v>2</v>
      </c>
      <c r="B136" s="181">
        <v>7</v>
      </c>
      <c r="C136" s="180">
        <v>2</v>
      </c>
      <c r="D136" s="181"/>
      <c r="E136" s="182"/>
      <c r="F136" s="184"/>
      <c r="G136" s="246" t="s">
        <v>241</v>
      </c>
      <c r="H136" s="245">
        <v>104</v>
      </c>
      <c r="I136" s="375">
        <f t="shared" ref="I136:L137" si="14">I137</f>
        <v>0</v>
      </c>
      <c r="J136" s="374">
        <f t="shared" si="14"/>
        <v>0</v>
      </c>
      <c r="K136" s="375">
        <f t="shared" si="14"/>
        <v>0</v>
      </c>
      <c r="L136" s="364">
        <f t="shared" si="14"/>
        <v>0</v>
      </c>
      <c r="M136" s="107"/>
      <c r="N136" s="107"/>
      <c r="O136" s="107"/>
      <c r="P136" s="107"/>
      <c r="Q136" s="107"/>
    </row>
    <row r="137" spans="1:17" ht="25.5">
      <c r="A137" s="176">
        <v>2</v>
      </c>
      <c r="B137" s="171">
        <v>7</v>
      </c>
      <c r="C137" s="176">
        <v>2</v>
      </c>
      <c r="D137" s="171">
        <v>1</v>
      </c>
      <c r="E137" s="172"/>
      <c r="F137" s="174"/>
      <c r="G137" s="173" t="s">
        <v>241</v>
      </c>
      <c r="H137" s="245">
        <v>105</v>
      </c>
      <c r="I137" s="358">
        <f>I138</f>
        <v>0</v>
      </c>
      <c r="J137" s="372">
        <f t="shared" si="14"/>
        <v>0</v>
      </c>
      <c r="K137" s="358">
        <f t="shared" si="14"/>
        <v>0</v>
      </c>
      <c r="L137" s="357">
        <f t="shared" si="14"/>
        <v>0</v>
      </c>
      <c r="M137" s="107"/>
      <c r="N137" s="107"/>
      <c r="O137" s="107"/>
      <c r="P137" s="107"/>
      <c r="Q137" s="107"/>
    </row>
    <row r="138" spans="1:17" ht="25.5">
      <c r="A138" s="176">
        <v>2</v>
      </c>
      <c r="B138" s="171">
        <v>7</v>
      </c>
      <c r="C138" s="176">
        <v>2</v>
      </c>
      <c r="D138" s="171">
        <v>1</v>
      </c>
      <c r="E138" s="172">
        <v>1</v>
      </c>
      <c r="F138" s="174"/>
      <c r="G138" s="173" t="s">
        <v>241</v>
      </c>
      <c r="H138" s="245">
        <v>106</v>
      </c>
      <c r="I138" s="358">
        <f>SUM(I139:I140)</f>
        <v>0</v>
      </c>
      <c r="J138" s="372">
        <f>SUM(J139:J140)</f>
        <v>0</v>
      </c>
      <c r="K138" s="358">
        <f>SUM(K139:K140)</f>
        <v>0</v>
      </c>
      <c r="L138" s="357">
        <f>SUM(L139:L140)</f>
        <v>0</v>
      </c>
      <c r="M138" s="107"/>
      <c r="N138" s="107"/>
      <c r="O138" s="107"/>
      <c r="P138" s="107"/>
      <c r="Q138" s="107"/>
    </row>
    <row r="139" spans="1:17" ht="12" customHeight="1">
      <c r="A139" s="176">
        <v>2</v>
      </c>
      <c r="B139" s="171">
        <v>7</v>
      </c>
      <c r="C139" s="176">
        <v>2</v>
      </c>
      <c r="D139" s="171">
        <v>1</v>
      </c>
      <c r="E139" s="172">
        <v>1</v>
      </c>
      <c r="F139" s="174">
        <v>1</v>
      </c>
      <c r="G139" s="173" t="s">
        <v>242</v>
      </c>
      <c r="H139" s="245">
        <v>107</v>
      </c>
      <c r="I139" s="383"/>
      <c r="J139" s="360"/>
      <c r="K139" s="360"/>
      <c r="L139" s="360"/>
      <c r="M139" s="107"/>
      <c r="N139" s="107"/>
      <c r="O139" s="107"/>
      <c r="P139" s="107"/>
      <c r="Q139" s="107"/>
    </row>
    <row r="140" spans="1:17" ht="15" customHeight="1">
      <c r="A140" s="176">
        <v>2</v>
      </c>
      <c r="B140" s="171">
        <v>7</v>
      </c>
      <c r="C140" s="176">
        <v>2</v>
      </c>
      <c r="D140" s="171">
        <v>1</v>
      </c>
      <c r="E140" s="172">
        <v>1</v>
      </c>
      <c r="F140" s="174">
        <v>2</v>
      </c>
      <c r="G140" s="173" t="s">
        <v>243</v>
      </c>
      <c r="H140" s="245">
        <v>108</v>
      </c>
      <c r="I140" s="360"/>
      <c r="J140" s="360"/>
      <c r="K140" s="360"/>
      <c r="L140" s="360"/>
      <c r="M140" s="107"/>
      <c r="N140" s="107"/>
      <c r="O140" s="107"/>
      <c r="P140" s="107"/>
      <c r="Q140" s="107"/>
    </row>
    <row r="141" spans="1:17" ht="409.6">
      <c r="A141" s="176">
        <v>2</v>
      </c>
      <c r="B141" s="171">
        <v>7</v>
      </c>
      <c r="C141" s="176">
        <v>3</v>
      </c>
      <c r="D141" s="171"/>
      <c r="E141" s="172"/>
      <c r="F141" s="174"/>
      <c r="G141" s="231" t="s">
        <v>244</v>
      </c>
      <c r="H141" s="245">
        <v>109</v>
      </c>
      <c r="I141" s="358">
        <f>I142</f>
        <v>0</v>
      </c>
      <c r="J141" s="372">
        <f t="shared" ref="J141:L142" si="15">J142</f>
        <v>0</v>
      </c>
      <c r="K141" s="358">
        <f t="shared" si="15"/>
        <v>0</v>
      </c>
      <c r="L141" s="357">
        <f t="shared" si="15"/>
        <v>0</v>
      </c>
      <c r="M141" s="107"/>
      <c r="N141" s="107"/>
      <c r="O141" s="107"/>
      <c r="P141" s="107"/>
      <c r="Q141" s="107"/>
    </row>
    <row r="142" spans="1:17" ht="409.6">
      <c r="A142" s="180">
        <v>2</v>
      </c>
      <c r="B142" s="214">
        <v>7</v>
      </c>
      <c r="C142" s="247">
        <v>3</v>
      </c>
      <c r="D142" s="214">
        <v>1</v>
      </c>
      <c r="E142" s="240"/>
      <c r="F142" s="248"/>
      <c r="G142" s="241" t="s">
        <v>244</v>
      </c>
      <c r="H142" s="245">
        <v>110</v>
      </c>
      <c r="I142" s="367">
        <f>I143</f>
        <v>0</v>
      </c>
      <c r="J142" s="366">
        <f t="shared" si="15"/>
        <v>0</v>
      </c>
      <c r="K142" s="367">
        <f t="shared" si="15"/>
        <v>0</v>
      </c>
      <c r="L142" s="365">
        <f t="shared" si="15"/>
        <v>0</v>
      </c>
      <c r="M142" s="107"/>
      <c r="N142" s="107"/>
      <c r="O142" s="107"/>
      <c r="P142" s="107"/>
      <c r="Q142" s="107"/>
    </row>
    <row r="143" spans="1:17" ht="409.6">
      <c r="A143" s="176">
        <v>2</v>
      </c>
      <c r="B143" s="171">
        <v>7</v>
      </c>
      <c r="C143" s="176">
        <v>3</v>
      </c>
      <c r="D143" s="171">
        <v>1</v>
      </c>
      <c r="E143" s="172">
        <v>1</v>
      </c>
      <c r="F143" s="174"/>
      <c r="G143" s="173" t="s">
        <v>244</v>
      </c>
      <c r="H143" s="245">
        <v>111</v>
      </c>
      <c r="I143" s="358">
        <f>SUM(I144:I145)</f>
        <v>0</v>
      </c>
      <c r="J143" s="372">
        <f>SUM(J144:J145)</f>
        <v>0</v>
      </c>
      <c r="K143" s="358">
        <f>SUM(K144:K145)</f>
        <v>0</v>
      </c>
      <c r="L143" s="357">
        <f>SUM(L144:L145)</f>
        <v>0</v>
      </c>
      <c r="M143" s="107"/>
      <c r="N143" s="107"/>
      <c r="O143" s="107"/>
      <c r="P143" s="107"/>
      <c r="Q143" s="107"/>
    </row>
    <row r="144" spans="1:17" ht="409.6">
      <c r="A144" s="239">
        <v>2</v>
      </c>
      <c r="B144" s="168">
        <v>7</v>
      </c>
      <c r="C144" s="239">
        <v>3</v>
      </c>
      <c r="D144" s="168">
        <v>1</v>
      </c>
      <c r="E144" s="166">
        <v>1</v>
      </c>
      <c r="F144" s="169">
        <v>1</v>
      </c>
      <c r="G144" s="167" t="s">
        <v>64</v>
      </c>
      <c r="H144" s="245">
        <v>112</v>
      </c>
      <c r="I144" s="384"/>
      <c r="J144" s="382"/>
      <c r="K144" s="382"/>
      <c r="L144" s="382"/>
      <c r="M144" s="107"/>
      <c r="N144" s="107"/>
      <c r="O144" s="107"/>
      <c r="P144" s="107"/>
      <c r="Q144" s="107"/>
    </row>
    <row r="145" spans="1:17" ht="16.5" customHeight="1">
      <c r="A145" s="176">
        <v>2</v>
      </c>
      <c r="B145" s="171">
        <v>7</v>
      </c>
      <c r="C145" s="176">
        <v>3</v>
      </c>
      <c r="D145" s="171">
        <v>1</v>
      </c>
      <c r="E145" s="172">
        <v>1</v>
      </c>
      <c r="F145" s="174">
        <v>2</v>
      </c>
      <c r="G145" s="173" t="s">
        <v>65</v>
      </c>
      <c r="H145" s="245">
        <v>113</v>
      </c>
      <c r="I145" s="360"/>
      <c r="J145" s="361"/>
      <c r="K145" s="361"/>
      <c r="L145" s="361"/>
      <c r="M145" s="107"/>
      <c r="N145" s="107"/>
      <c r="O145" s="107"/>
      <c r="P145" s="107"/>
      <c r="Q145" s="107"/>
    </row>
    <row r="146" spans="1:17" ht="15" customHeight="1">
      <c r="A146" s="236">
        <v>2</v>
      </c>
      <c r="B146" s="236">
        <v>8</v>
      </c>
      <c r="C146" s="164"/>
      <c r="D146" s="179"/>
      <c r="E146" s="165"/>
      <c r="F146" s="249"/>
      <c r="G146" s="250" t="s">
        <v>66</v>
      </c>
      <c r="H146" s="245">
        <v>114</v>
      </c>
      <c r="I146" s="371">
        <f>I147</f>
        <v>0</v>
      </c>
      <c r="J146" s="370">
        <f>J147</f>
        <v>0</v>
      </c>
      <c r="K146" s="371">
        <f>K147</f>
        <v>0</v>
      </c>
      <c r="L146" s="369">
        <f>L147</f>
        <v>0</v>
      </c>
      <c r="M146" s="107"/>
      <c r="N146" s="107"/>
      <c r="O146" s="107"/>
      <c r="P146" s="107"/>
      <c r="Q146" s="107"/>
    </row>
    <row r="147" spans="1:17" ht="12.75" customHeight="1">
      <c r="A147" s="180">
        <v>2</v>
      </c>
      <c r="B147" s="180">
        <v>8</v>
      </c>
      <c r="C147" s="180">
        <v>1</v>
      </c>
      <c r="D147" s="181"/>
      <c r="E147" s="182"/>
      <c r="F147" s="184"/>
      <c r="G147" s="226" t="s">
        <v>66</v>
      </c>
      <c r="H147" s="245">
        <v>115</v>
      </c>
      <c r="I147" s="371">
        <f>I148+I152</f>
        <v>0</v>
      </c>
      <c r="J147" s="370">
        <f>J148+J152</f>
        <v>0</v>
      </c>
      <c r="K147" s="371">
        <f>K148+K152</f>
        <v>0</v>
      </c>
      <c r="L147" s="369">
        <f>L148+L152</f>
        <v>0</v>
      </c>
      <c r="M147" s="107"/>
      <c r="N147" s="107"/>
      <c r="O147" s="107"/>
      <c r="P147" s="107"/>
      <c r="Q147" s="107"/>
    </row>
    <row r="148" spans="1:17" ht="13.5" customHeight="1">
      <c r="A148" s="176">
        <v>2</v>
      </c>
      <c r="B148" s="171">
        <v>8</v>
      </c>
      <c r="C148" s="173">
        <v>1</v>
      </c>
      <c r="D148" s="171">
        <v>1</v>
      </c>
      <c r="E148" s="172"/>
      <c r="F148" s="174"/>
      <c r="G148" s="173" t="s">
        <v>44</v>
      </c>
      <c r="H148" s="245">
        <v>116</v>
      </c>
      <c r="I148" s="358">
        <f>I149</f>
        <v>0</v>
      </c>
      <c r="J148" s="372">
        <f>J149</f>
        <v>0</v>
      </c>
      <c r="K148" s="358">
        <f>K149</f>
        <v>0</v>
      </c>
      <c r="L148" s="357">
        <f>L149</f>
        <v>0</v>
      </c>
      <c r="M148" s="107"/>
      <c r="N148" s="107"/>
      <c r="O148" s="107"/>
      <c r="P148" s="107"/>
      <c r="Q148" s="107"/>
    </row>
    <row r="149" spans="1:17" ht="13.5" customHeight="1">
      <c r="A149" s="176">
        <v>2</v>
      </c>
      <c r="B149" s="171">
        <v>8</v>
      </c>
      <c r="C149" s="167">
        <v>1</v>
      </c>
      <c r="D149" s="168">
        <v>1</v>
      </c>
      <c r="E149" s="166">
        <v>1</v>
      </c>
      <c r="F149" s="169"/>
      <c r="G149" s="167" t="s">
        <v>44</v>
      </c>
      <c r="H149" s="245">
        <v>117</v>
      </c>
      <c r="I149" s="371">
        <f>SUM(I150:I151)</f>
        <v>0</v>
      </c>
      <c r="J149" s="370">
        <f>SUM(J150:J151)</f>
        <v>0</v>
      </c>
      <c r="K149" s="371">
        <f>SUM(K150:K151)</f>
        <v>0</v>
      </c>
      <c r="L149" s="369">
        <f>SUM(L150:L151)</f>
        <v>0</v>
      </c>
      <c r="M149" s="107"/>
      <c r="N149" s="107"/>
      <c r="O149" s="107"/>
      <c r="P149" s="107"/>
      <c r="Q149" s="107"/>
    </row>
    <row r="150" spans="1:17" ht="14.25" customHeight="1">
      <c r="A150" s="171">
        <v>2</v>
      </c>
      <c r="B150" s="168">
        <v>8</v>
      </c>
      <c r="C150" s="173">
        <v>1</v>
      </c>
      <c r="D150" s="171">
        <v>1</v>
      </c>
      <c r="E150" s="172">
        <v>1</v>
      </c>
      <c r="F150" s="174">
        <v>1</v>
      </c>
      <c r="G150" s="173" t="s">
        <v>245</v>
      </c>
      <c r="H150" s="245">
        <v>118</v>
      </c>
      <c r="I150" s="360"/>
      <c r="J150" s="360"/>
      <c r="K150" s="360"/>
      <c r="L150" s="360"/>
      <c r="M150" s="107"/>
      <c r="N150" s="107"/>
      <c r="O150" s="107"/>
      <c r="P150" s="107"/>
      <c r="Q150" s="107"/>
    </row>
    <row r="151" spans="1:17" ht="409.6">
      <c r="A151" s="180">
        <v>2</v>
      </c>
      <c r="B151" s="214">
        <v>8</v>
      </c>
      <c r="C151" s="241">
        <v>1</v>
      </c>
      <c r="D151" s="214">
        <v>1</v>
      </c>
      <c r="E151" s="240">
        <v>1</v>
      </c>
      <c r="F151" s="248">
        <v>2</v>
      </c>
      <c r="G151" s="241" t="s">
        <v>246</v>
      </c>
      <c r="H151" s="245">
        <v>119</v>
      </c>
      <c r="I151" s="385"/>
      <c r="J151" s="386"/>
      <c r="K151" s="386"/>
      <c r="L151" s="386"/>
      <c r="M151" s="107"/>
      <c r="N151" s="107"/>
      <c r="O151" s="107"/>
      <c r="P151" s="107"/>
      <c r="Q151" s="107"/>
    </row>
    <row r="152" spans="1:17" ht="13.5" customHeight="1">
      <c r="A152" s="176">
        <v>2</v>
      </c>
      <c r="B152" s="171">
        <v>8</v>
      </c>
      <c r="C152" s="173">
        <v>1</v>
      </c>
      <c r="D152" s="171">
        <v>2</v>
      </c>
      <c r="E152" s="172"/>
      <c r="F152" s="174"/>
      <c r="G152" s="173" t="s">
        <v>45</v>
      </c>
      <c r="H152" s="245">
        <v>120</v>
      </c>
      <c r="I152" s="358">
        <f>I153</f>
        <v>0</v>
      </c>
      <c r="J152" s="372">
        <f t="shared" ref="J152:L153" si="16">J153</f>
        <v>0</v>
      </c>
      <c r="K152" s="358">
        <f t="shared" si="16"/>
        <v>0</v>
      </c>
      <c r="L152" s="357">
        <f t="shared" si="16"/>
        <v>0</v>
      </c>
      <c r="M152" s="107"/>
      <c r="N152" s="107"/>
      <c r="O152" s="107"/>
      <c r="P152" s="107"/>
      <c r="Q152" s="107"/>
    </row>
    <row r="153" spans="1:17" ht="25.5">
      <c r="A153" s="176">
        <v>2</v>
      </c>
      <c r="B153" s="171">
        <v>8</v>
      </c>
      <c r="C153" s="173">
        <v>1</v>
      </c>
      <c r="D153" s="171">
        <v>2</v>
      </c>
      <c r="E153" s="172">
        <v>1</v>
      </c>
      <c r="F153" s="174"/>
      <c r="G153" s="173" t="s">
        <v>140</v>
      </c>
      <c r="H153" s="245">
        <v>121</v>
      </c>
      <c r="I153" s="358">
        <f>I154</f>
        <v>0</v>
      </c>
      <c r="J153" s="372">
        <f t="shared" si="16"/>
        <v>0</v>
      </c>
      <c r="K153" s="358">
        <f t="shared" si="16"/>
        <v>0</v>
      </c>
      <c r="L153" s="357">
        <f t="shared" si="16"/>
        <v>0</v>
      </c>
      <c r="M153" s="107"/>
      <c r="N153" s="107"/>
      <c r="O153" s="107"/>
      <c r="P153" s="107"/>
      <c r="Q153" s="107"/>
    </row>
    <row r="154" spans="1:17" ht="25.5">
      <c r="A154" s="180">
        <v>2</v>
      </c>
      <c r="B154" s="181">
        <v>8</v>
      </c>
      <c r="C154" s="183">
        <v>1</v>
      </c>
      <c r="D154" s="181">
        <v>2</v>
      </c>
      <c r="E154" s="182">
        <v>1</v>
      </c>
      <c r="F154" s="184">
        <v>1</v>
      </c>
      <c r="G154" s="183" t="s">
        <v>140</v>
      </c>
      <c r="H154" s="245">
        <v>122</v>
      </c>
      <c r="I154" s="387"/>
      <c r="J154" s="361"/>
      <c r="K154" s="361"/>
      <c r="L154" s="361"/>
      <c r="M154" s="107"/>
      <c r="N154" s="107"/>
      <c r="O154" s="107"/>
      <c r="P154" s="107"/>
      <c r="Q154" s="107"/>
    </row>
    <row r="155" spans="1:17" ht="39.75" customHeight="1">
      <c r="A155" s="236">
        <v>2</v>
      </c>
      <c r="B155" s="164">
        <v>9</v>
      </c>
      <c r="C155" s="224"/>
      <c r="D155" s="164"/>
      <c r="E155" s="216"/>
      <c r="F155" s="217"/>
      <c r="G155" s="224" t="s">
        <v>247</v>
      </c>
      <c r="H155" s="245">
        <v>123</v>
      </c>
      <c r="I155" s="358">
        <f>I156+I160</f>
        <v>0</v>
      </c>
      <c r="J155" s="372">
        <f>J156+J160</f>
        <v>0</v>
      </c>
      <c r="K155" s="358">
        <f>K156+K160</f>
        <v>0</v>
      </c>
      <c r="L155" s="357">
        <f>L156+L160</f>
        <v>0</v>
      </c>
      <c r="M155" s="107"/>
      <c r="N155" s="107"/>
      <c r="O155" s="107"/>
      <c r="P155" s="107"/>
      <c r="Q155" s="107"/>
    </row>
    <row r="156" spans="1:17" s="251" customFormat="1" ht="39" customHeight="1">
      <c r="A156" s="176">
        <v>2</v>
      </c>
      <c r="B156" s="171">
        <v>9</v>
      </c>
      <c r="C156" s="173">
        <v>1</v>
      </c>
      <c r="D156" s="171"/>
      <c r="E156" s="172"/>
      <c r="F156" s="174"/>
      <c r="G156" s="231" t="s">
        <v>248</v>
      </c>
      <c r="H156" s="245">
        <v>124</v>
      </c>
      <c r="I156" s="358">
        <f>I157</f>
        <v>0</v>
      </c>
      <c r="J156" s="372">
        <f t="shared" ref="J156:L158" si="17">J157</f>
        <v>0</v>
      </c>
      <c r="K156" s="358">
        <f t="shared" si="17"/>
        <v>0</v>
      </c>
      <c r="L156" s="357">
        <f t="shared" si="17"/>
        <v>0</v>
      </c>
      <c r="M156" s="234"/>
      <c r="N156" s="234"/>
      <c r="O156" s="234"/>
      <c r="P156" s="234"/>
      <c r="Q156" s="234"/>
    </row>
    <row r="157" spans="1:17" ht="14.25" customHeight="1">
      <c r="A157" s="239">
        <v>2</v>
      </c>
      <c r="B157" s="168">
        <v>9</v>
      </c>
      <c r="C157" s="167">
        <v>1</v>
      </c>
      <c r="D157" s="168">
        <v>1</v>
      </c>
      <c r="E157" s="166"/>
      <c r="F157" s="169"/>
      <c r="G157" s="167" t="s">
        <v>229</v>
      </c>
      <c r="H157" s="245">
        <v>125</v>
      </c>
      <c r="I157" s="371">
        <f>I158</f>
        <v>0</v>
      </c>
      <c r="J157" s="370">
        <f t="shared" si="17"/>
        <v>0</v>
      </c>
      <c r="K157" s="371">
        <f t="shared" si="17"/>
        <v>0</v>
      </c>
      <c r="L157" s="369">
        <f t="shared" si="17"/>
        <v>0</v>
      </c>
      <c r="M157" s="107"/>
      <c r="N157" s="107"/>
      <c r="O157" s="107"/>
      <c r="P157" s="107"/>
      <c r="Q157" s="107"/>
    </row>
    <row r="158" spans="1:17" ht="15.75" customHeight="1">
      <c r="A158" s="176">
        <v>2</v>
      </c>
      <c r="B158" s="171">
        <v>9</v>
      </c>
      <c r="C158" s="176">
        <v>1</v>
      </c>
      <c r="D158" s="171">
        <v>1</v>
      </c>
      <c r="E158" s="172">
        <v>1</v>
      </c>
      <c r="F158" s="174"/>
      <c r="G158" s="173" t="s">
        <v>229</v>
      </c>
      <c r="H158" s="245">
        <v>126</v>
      </c>
      <c r="I158" s="358">
        <f>I159</f>
        <v>0</v>
      </c>
      <c r="J158" s="372">
        <f t="shared" si="17"/>
        <v>0</v>
      </c>
      <c r="K158" s="358">
        <f t="shared" si="17"/>
        <v>0</v>
      </c>
      <c r="L158" s="357">
        <f t="shared" si="17"/>
        <v>0</v>
      </c>
      <c r="M158" s="107"/>
      <c r="N158" s="107"/>
      <c r="O158" s="107"/>
      <c r="P158" s="107"/>
      <c r="Q158" s="107"/>
    </row>
    <row r="159" spans="1:17" ht="15" customHeight="1">
      <c r="A159" s="239">
        <v>2</v>
      </c>
      <c r="B159" s="168">
        <v>9</v>
      </c>
      <c r="C159" s="168">
        <v>1</v>
      </c>
      <c r="D159" s="168">
        <v>1</v>
      </c>
      <c r="E159" s="166">
        <v>1</v>
      </c>
      <c r="F159" s="169">
        <v>1</v>
      </c>
      <c r="G159" s="167" t="s">
        <v>229</v>
      </c>
      <c r="H159" s="245">
        <v>127</v>
      </c>
      <c r="I159" s="384"/>
      <c r="J159" s="382"/>
      <c r="K159" s="382"/>
      <c r="L159" s="382"/>
      <c r="M159" s="107"/>
      <c r="N159" s="107"/>
      <c r="O159" s="107"/>
      <c r="P159" s="107"/>
      <c r="Q159" s="107"/>
    </row>
    <row r="160" spans="1:17" ht="41.25" customHeight="1">
      <c r="A160" s="176">
        <v>2</v>
      </c>
      <c r="B160" s="171">
        <v>9</v>
      </c>
      <c r="C160" s="171">
        <v>2</v>
      </c>
      <c r="D160" s="171"/>
      <c r="E160" s="172"/>
      <c r="F160" s="174"/>
      <c r="G160" s="231" t="s">
        <v>247</v>
      </c>
      <c r="H160" s="245">
        <v>128</v>
      </c>
      <c r="I160" s="358">
        <f>SUM(I161+I166)</f>
        <v>0</v>
      </c>
      <c r="J160" s="372">
        <f>SUM(J161+J166)</f>
        <v>0</v>
      </c>
      <c r="K160" s="358">
        <f>SUM(K161+K166)</f>
        <v>0</v>
      </c>
      <c r="L160" s="357">
        <f>SUM(L161+L166)</f>
        <v>0</v>
      </c>
      <c r="M160" s="107"/>
      <c r="N160" s="107"/>
      <c r="O160" s="107"/>
      <c r="P160" s="107"/>
      <c r="Q160" s="107"/>
    </row>
    <row r="161" spans="1:17" ht="15.75" customHeight="1">
      <c r="A161" s="176">
        <v>2</v>
      </c>
      <c r="B161" s="171">
        <v>9</v>
      </c>
      <c r="C161" s="171">
        <v>2</v>
      </c>
      <c r="D161" s="168">
        <v>1</v>
      </c>
      <c r="E161" s="166"/>
      <c r="F161" s="169"/>
      <c r="G161" s="167" t="s">
        <v>44</v>
      </c>
      <c r="H161" s="245">
        <v>129</v>
      </c>
      <c r="I161" s="371">
        <f>I162</f>
        <v>0</v>
      </c>
      <c r="J161" s="370">
        <f>J162</f>
        <v>0</v>
      </c>
      <c r="K161" s="371">
        <f>K162</f>
        <v>0</v>
      </c>
      <c r="L161" s="369">
        <f>L162</f>
        <v>0</v>
      </c>
      <c r="M161" s="107"/>
      <c r="N161" s="107"/>
      <c r="O161" s="107"/>
      <c r="P161" s="107"/>
      <c r="Q161" s="107"/>
    </row>
    <row r="162" spans="1:17" ht="17.25" customHeight="1">
      <c r="A162" s="239">
        <v>2</v>
      </c>
      <c r="B162" s="168">
        <v>9</v>
      </c>
      <c r="C162" s="168">
        <v>2</v>
      </c>
      <c r="D162" s="171">
        <v>1</v>
      </c>
      <c r="E162" s="172">
        <v>1</v>
      </c>
      <c r="F162" s="174"/>
      <c r="G162" s="173" t="s">
        <v>44</v>
      </c>
      <c r="H162" s="245">
        <v>130</v>
      </c>
      <c r="I162" s="358">
        <f>SUM(I163:I165)</f>
        <v>0</v>
      </c>
      <c r="J162" s="372">
        <f>SUM(J163:J165)</f>
        <v>0</v>
      </c>
      <c r="K162" s="358">
        <f>SUM(K163:K165)</f>
        <v>0</v>
      </c>
      <c r="L162" s="357">
        <f>SUM(L163:L165)</f>
        <v>0</v>
      </c>
      <c r="M162" s="107"/>
      <c r="N162" s="107"/>
      <c r="O162" s="107"/>
      <c r="P162" s="107"/>
      <c r="Q162" s="107"/>
    </row>
    <row r="163" spans="1:17" ht="13.5" customHeight="1">
      <c r="A163" s="180">
        <v>2</v>
      </c>
      <c r="B163" s="214">
        <v>9</v>
      </c>
      <c r="C163" s="214">
        <v>2</v>
      </c>
      <c r="D163" s="214">
        <v>1</v>
      </c>
      <c r="E163" s="240">
        <v>1</v>
      </c>
      <c r="F163" s="248">
        <v>1</v>
      </c>
      <c r="G163" s="241" t="s">
        <v>249</v>
      </c>
      <c r="H163" s="245">
        <v>131</v>
      </c>
      <c r="I163" s="385"/>
      <c r="J163" s="376"/>
      <c r="K163" s="376"/>
      <c r="L163" s="376"/>
      <c r="M163" s="107"/>
      <c r="N163" s="107"/>
      <c r="O163" s="107"/>
      <c r="P163" s="107"/>
      <c r="Q163" s="107"/>
    </row>
    <row r="164" spans="1:17" ht="28.5" customHeight="1">
      <c r="A164" s="176">
        <v>2</v>
      </c>
      <c r="B164" s="171">
        <v>9</v>
      </c>
      <c r="C164" s="171">
        <v>2</v>
      </c>
      <c r="D164" s="171">
        <v>1</v>
      </c>
      <c r="E164" s="172">
        <v>1</v>
      </c>
      <c r="F164" s="174">
        <v>2</v>
      </c>
      <c r="G164" s="173" t="s">
        <v>70</v>
      </c>
      <c r="H164" s="245">
        <v>132</v>
      </c>
      <c r="I164" s="360"/>
      <c r="J164" s="378"/>
      <c r="K164" s="378"/>
      <c r="L164" s="378"/>
      <c r="M164" s="107"/>
      <c r="N164" s="107"/>
      <c r="O164" s="107"/>
      <c r="P164" s="107"/>
      <c r="Q164" s="107"/>
    </row>
    <row r="165" spans="1:17" ht="15" customHeight="1">
      <c r="A165" s="176">
        <v>2</v>
      </c>
      <c r="B165" s="171">
        <v>9</v>
      </c>
      <c r="C165" s="171">
        <v>2</v>
      </c>
      <c r="D165" s="171">
        <v>1</v>
      </c>
      <c r="E165" s="172">
        <v>1</v>
      </c>
      <c r="F165" s="174">
        <v>3</v>
      </c>
      <c r="G165" s="173" t="s">
        <v>250</v>
      </c>
      <c r="H165" s="245">
        <v>133</v>
      </c>
      <c r="I165" s="383"/>
      <c r="J165" s="360"/>
      <c r="K165" s="360"/>
      <c r="L165" s="360"/>
      <c r="M165" s="107"/>
      <c r="N165" s="107"/>
      <c r="O165" s="107"/>
      <c r="P165" s="107"/>
      <c r="Q165" s="107"/>
    </row>
    <row r="166" spans="1:17" ht="24.75" customHeight="1">
      <c r="A166" s="247">
        <v>2</v>
      </c>
      <c r="B166" s="214">
        <v>9</v>
      </c>
      <c r="C166" s="214">
        <v>2</v>
      </c>
      <c r="D166" s="214">
        <v>2</v>
      </c>
      <c r="E166" s="240"/>
      <c r="F166" s="248"/>
      <c r="G166" s="173" t="s">
        <v>45</v>
      </c>
      <c r="H166" s="245">
        <v>134</v>
      </c>
      <c r="I166" s="358">
        <f>I167</f>
        <v>0</v>
      </c>
      <c r="J166" s="372">
        <f>J167</f>
        <v>0</v>
      </c>
      <c r="K166" s="358">
        <f>K167</f>
        <v>0</v>
      </c>
      <c r="L166" s="357">
        <f>L167</f>
        <v>0</v>
      </c>
      <c r="M166" s="107"/>
      <c r="N166" s="107"/>
      <c r="O166" s="107"/>
      <c r="P166" s="107"/>
      <c r="Q166" s="107"/>
    </row>
    <row r="167" spans="1:17" ht="16.5" customHeight="1">
      <c r="A167" s="176">
        <v>2</v>
      </c>
      <c r="B167" s="171">
        <v>9</v>
      </c>
      <c r="C167" s="171">
        <v>2</v>
      </c>
      <c r="D167" s="171">
        <v>2</v>
      </c>
      <c r="E167" s="172">
        <v>1</v>
      </c>
      <c r="F167" s="174"/>
      <c r="G167" s="167" t="s">
        <v>251</v>
      </c>
      <c r="H167" s="245">
        <v>135</v>
      </c>
      <c r="I167" s="371">
        <f>SUM(I168:I171)-I169</f>
        <v>0</v>
      </c>
      <c r="J167" s="370">
        <f>SUM(J168:J171)-J169</f>
        <v>0</v>
      </c>
      <c r="K167" s="371">
        <f>SUM(K168:K171)-K169</f>
        <v>0</v>
      </c>
      <c r="L167" s="369">
        <f>SUM(L168:L171)-L169</f>
        <v>0</v>
      </c>
      <c r="M167" s="107"/>
      <c r="N167" s="107"/>
      <c r="O167" s="107"/>
      <c r="P167" s="107"/>
      <c r="Q167" s="107"/>
    </row>
    <row r="168" spans="1:17" ht="24.75" customHeight="1">
      <c r="A168" s="176">
        <v>2</v>
      </c>
      <c r="B168" s="171">
        <v>9</v>
      </c>
      <c r="C168" s="171">
        <v>2</v>
      </c>
      <c r="D168" s="171">
        <v>2</v>
      </c>
      <c r="E168" s="171">
        <v>1</v>
      </c>
      <c r="F168" s="174">
        <v>1</v>
      </c>
      <c r="G168" s="252" t="s">
        <v>252</v>
      </c>
      <c r="H168" s="245">
        <v>136</v>
      </c>
      <c r="I168" s="383"/>
      <c r="J168" s="376"/>
      <c r="K168" s="376"/>
      <c r="L168" s="376"/>
      <c r="M168" s="107"/>
      <c r="N168" s="107"/>
      <c r="O168" s="107"/>
      <c r="P168" s="107"/>
      <c r="Q168" s="107"/>
    </row>
    <row r="169" spans="1:17" ht="12" customHeight="1">
      <c r="A169" s="434">
        <v>1</v>
      </c>
      <c r="B169" s="435"/>
      <c r="C169" s="435"/>
      <c r="D169" s="435"/>
      <c r="E169" s="435"/>
      <c r="F169" s="436"/>
      <c r="G169" s="337">
        <v>2</v>
      </c>
      <c r="H169" s="337">
        <v>3</v>
      </c>
      <c r="I169" s="202">
        <v>4</v>
      </c>
      <c r="J169" s="253">
        <v>5</v>
      </c>
      <c r="K169" s="253">
        <v>6</v>
      </c>
      <c r="L169" s="253">
        <v>7</v>
      </c>
      <c r="M169" s="107"/>
      <c r="N169" s="107"/>
      <c r="O169" s="107"/>
      <c r="P169" s="107"/>
      <c r="Q169" s="107"/>
    </row>
    <row r="170" spans="1:17" ht="29.25" customHeight="1">
      <c r="A170" s="228">
        <v>2</v>
      </c>
      <c r="B170" s="234">
        <v>9</v>
      </c>
      <c r="C170" s="228">
        <v>2</v>
      </c>
      <c r="D170" s="233">
        <v>2</v>
      </c>
      <c r="E170" s="233">
        <v>1</v>
      </c>
      <c r="F170" s="254">
        <v>2</v>
      </c>
      <c r="G170" s="234" t="s">
        <v>253</v>
      </c>
      <c r="H170" s="255">
        <v>137</v>
      </c>
      <c r="I170" s="376"/>
      <c r="J170" s="361"/>
      <c r="K170" s="361"/>
      <c r="L170" s="361"/>
      <c r="M170" s="107"/>
      <c r="N170" s="107"/>
      <c r="O170" s="107"/>
      <c r="P170" s="107"/>
      <c r="Q170" s="107"/>
    </row>
    <row r="171" spans="1:17" ht="18" customHeight="1">
      <c r="A171" s="187">
        <v>2</v>
      </c>
      <c r="B171" s="230">
        <v>9</v>
      </c>
      <c r="C171" s="204">
        <v>2</v>
      </c>
      <c r="D171" s="205">
        <v>2</v>
      </c>
      <c r="E171" s="205">
        <v>1</v>
      </c>
      <c r="F171" s="206">
        <v>3</v>
      </c>
      <c r="G171" s="205" t="s">
        <v>73</v>
      </c>
      <c r="H171" s="256">
        <v>138</v>
      </c>
      <c r="I171" s="378"/>
      <c r="J171" s="378"/>
      <c r="K171" s="378"/>
      <c r="L171" s="378"/>
      <c r="M171" s="107"/>
      <c r="N171" s="107"/>
      <c r="O171" s="107"/>
      <c r="P171" s="107"/>
      <c r="Q171" s="107"/>
    </row>
    <row r="172" spans="1:17" ht="58.5" customHeight="1">
      <c r="A172" s="157">
        <v>3</v>
      </c>
      <c r="B172" s="159"/>
      <c r="C172" s="157"/>
      <c r="D172" s="158"/>
      <c r="E172" s="158"/>
      <c r="F172" s="160"/>
      <c r="G172" s="257" t="s">
        <v>74</v>
      </c>
      <c r="H172" s="255">
        <v>139</v>
      </c>
      <c r="I172" s="354">
        <f>SUM(I173+I226+I287)</f>
        <v>0</v>
      </c>
      <c r="J172" s="388">
        <f>SUM(J173+J226+J287)</f>
        <v>0</v>
      </c>
      <c r="K172" s="389">
        <f>SUM(K173+K226+K287)</f>
        <v>0</v>
      </c>
      <c r="L172" s="354">
        <f>SUM(L173+L226+L287)</f>
        <v>0</v>
      </c>
      <c r="M172" s="107"/>
      <c r="N172" s="107"/>
      <c r="O172" s="107"/>
      <c r="P172" s="107"/>
      <c r="Q172" s="107"/>
    </row>
    <row r="173" spans="1:17" ht="34.5" customHeight="1">
      <c r="A173" s="236">
        <v>3</v>
      </c>
      <c r="B173" s="164">
        <v>1</v>
      </c>
      <c r="C173" s="179"/>
      <c r="D173" s="165"/>
      <c r="E173" s="165"/>
      <c r="F173" s="249"/>
      <c r="G173" s="258" t="s">
        <v>75</v>
      </c>
      <c r="H173" s="256">
        <v>140</v>
      </c>
      <c r="I173" s="357">
        <f>SUM(I174+I196+I204+I216+I220)</f>
        <v>0</v>
      </c>
      <c r="J173" s="369">
        <f>SUM(J174+J196+J204+J216+J220)</f>
        <v>0</v>
      </c>
      <c r="K173" s="369">
        <f>SUM(K174+K196+K204+K216+K220)</f>
        <v>0</v>
      </c>
      <c r="L173" s="369">
        <f>SUM(L174+L196+L204+L216+L220)</f>
        <v>0</v>
      </c>
      <c r="M173" s="107"/>
      <c r="N173" s="107"/>
      <c r="O173" s="107"/>
      <c r="P173" s="107"/>
      <c r="Q173" s="107"/>
    </row>
    <row r="174" spans="1:17" ht="30.75" customHeight="1">
      <c r="A174" s="168">
        <v>3</v>
      </c>
      <c r="B174" s="167">
        <v>1</v>
      </c>
      <c r="C174" s="168">
        <v>1</v>
      </c>
      <c r="D174" s="166"/>
      <c r="E174" s="166"/>
      <c r="F174" s="259"/>
      <c r="G174" s="260" t="s">
        <v>76</v>
      </c>
      <c r="H174" s="255">
        <v>141</v>
      </c>
      <c r="I174" s="369">
        <f>SUM(I175+I178+I183+I188+I193)</f>
        <v>0</v>
      </c>
      <c r="J174" s="372">
        <f>SUM(J175+J178+J183+J188+J193)</f>
        <v>0</v>
      </c>
      <c r="K174" s="358">
        <f>SUM(K175+K178+K183+K188+K193)</f>
        <v>0</v>
      </c>
      <c r="L174" s="357">
        <f>SUM(L175+L178+L183+L188+L193)</f>
        <v>0</v>
      </c>
      <c r="M174" s="107"/>
      <c r="N174" s="107"/>
      <c r="O174" s="107"/>
      <c r="P174" s="107"/>
      <c r="Q174" s="107"/>
    </row>
    <row r="175" spans="1:17" ht="14.25" customHeight="1">
      <c r="A175" s="171">
        <v>3</v>
      </c>
      <c r="B175" s="173">
        <v>1</v>
      </c>
      <c r="C175" s="171">
        <v>1</v>
      </c>
      <c r="D175" s="172">
        <v>1</v>
      </c>
      <c r="E175" s="172"/>
      <c r="F175" s="261"/>
      <c r="G175" s="171" t="s">
        <v>137</v>
      </c>
      <c r="H175" s="256">
        <v>142</v>
      </c>
      <c r="I175" s="357">
        <f t="shared" ref="I175:L176" si="18">I176</f>
        <v>0</v>
      </c>
      <c r="J175" s="370">
        <f t="shared" si="18"/>
        <v>0</v>
      </c>
      <c r="K175" s="371">
        <f t="shared" si="18"/>
        <v>0</v>
      </c>
      <c r="L175" s="369">
        <f t="shared" si="18"/>
        <v>0</v>
      </c>
      <c r="M175" s="107"/>
      <c r="N175" s="107"/>
      <c r="O175" s="107"/>
      <c r="P175" s="107"/>
      <c r="Q175" s="107"/>
    </row>
    <row r="176" spans="1:17" ht="14.25" customHeight="1">
      <c r="A176" s="171">
        <v>3</v>
      </c>
      <c r="B176" s="173">
        <v>1</v>
      </c>
      <c r="C176" s="171">
        <v>1</v>
      </c>
      <c r="D176" s="172">
        <v>1</v>
      </c>
      <c r="E176" s="172">
        <v>1</v>
      </c>
      <c r="F176" s="227"/>
      <c r="G176" s="173" t="s">
        <v>137</v>
      </c>
      <c r="H176" s="255">
        <v>143</v>
      </c>
      <c r="I176" s="369">
        <f t="shared" si="18"/>
        <v>0</v>
      </c>
      <c r="J176" s="357">
        <f t="shared" si="18"/>
        <v>0</v>
      </c>
      <c r="K176" s="357">
        <f t="shared" si="18"/>
        <v>0</v>
      </c>
      <c r="L176" s="357">
        <f t="shared" si="18"/>
        <v>0</v>
      </c>
      <c r="M176" s="107"/>
      <c r="N176" s="107"/>
      <c r="O176" s="107"/>
      <c r="P176" s="107"/>
      <c r="Q176" s="107"/>
    </row>
    <row r="177" spans="1:17" ht="15" customHeight="1">
      <c r="A177" s="171">
        <v>3</v>
      </c>
      <c r="B177" s="173">
        <v>1</v>
      </c>
      <c r="C177" s="171">
        <v>1</v>
      </c>
      <c r="D177" s="172">
        <v>1</v>
      </c>
      <c r="E177" s="172">
        <v>1</v>
      </c>
      <c r="F177" s="227">
        <v>1</v>
      </c>
      <c r="G177" s="173" t="s">
        <v>137</v>
      </c>
      <c r="H177" s="256">
        <v>144</v>
      </c>
      <c r="I177" s="373"/>
      <c r="J177" s="361"/>
      <c r="K177" s="361"/>
      <c r="L177" s="361"/>
      <c r="M177" s="107"/>
      <c r="N177" s="107"/>
      <c r="O177" s="107"/>
      <c r="P177" s="107"/>
      <c r="Q177" s="107"/>
    </row>
    <row r="178" spans="1:17" ht="15" customHeight="1">
      <c r="A178" s="168">
        <v>3</v>
      </c>
      <c r="B178" s="166">
        <v>1</v>
      </c>
      <c r="C178" s="166">
        <v>1</v>
      </c>
      <c r="D178" s="166">
        <v>2</v>
      </c>
      <c r="E178" s="166"/>
      <c r="F178" s="169"/>
      <c r="G178" s="167" t="s">
        <v>254</v>
      </c>
      <c r="H178" s="255">
        <v>145</v>
      </c>
      <c r="I178" s="369">
        <f>I179</f>
        <v>0</v>
      </c>
      <c r="J178" s="370">
        <f>J179</f>
        <v>0</v>
      </c>
      <c r="K178" s="371">
        <f>K179</f>
        <v>0</v>
      </c>
      <c r="L178" s="369">
        <f>L179</f>
        <v>0</v>
      </c>
      <c r="M178" s="107"/>
      <c r="N178" s="107"/>
      <c r="O178" s="107"/>
      <c r="P178" s="107"/>
      <c r="Q178" s="107"/>
    </row>
    <row r="179" spans="1:17" ht="15.75" customHeight="1">
      <c r="A179" s="171">
        <v>3</v>
      </c>
      <c r="B179" s="172">
        <v>1</v>
      </c>
      <c r="C179" s="172">
        <v>1</v>
      </c>
      <c r="D179" s="172">
        <v>2</v>
      </c>
      <c r="E179" s="172">
        <v>1</v>
      </c>
      <c r="F179" s="174"/>
      <c r="G179" s="173" t="s">
        <v>254</v>
      </c>
      <c r="H179" s="256">
        <v>146</v>
      </c>
      <c r="I179" s="357">
        <f>SUM(I180:I182)</f>
        <v>0</v>
      </c>
      <c r="J179" s="372">
        <f>SUM(J180:J182)</f>
        <v>0</v>
      </c>
      <c r="K179" s="358">
        <f>SUM(K180:K182)</f>
        <v>0</v>
      </c>
      <c r="L179" s="357">
        <f>SUM(L180:L182)</f>
        <v>0</v>
      </c>
      <c r="M179" s="107"/>
      <c r="N179" s="107"/>
      <c r="O179" s="107"/>
      <c r="P179" s="107"/>
      <c r="Q179" s="107"/>
    </row>
    <row r="180" spans="1:17" ht="15" customHeight="1">
      <c r="A180" s="168">
        <v>3</v>
      </c>
      <c r="B180" s="166">
        <v>1</v>
      </c>
      <c r="C180" s="166">
        <v>1</v>
      </c>
      <c r="D180" s="166">
        <v>2</v>
      </c>
      <c r="E180" s="166">
        <v>1</v>
      </c>
      <c r="F180" s="169">
        <v>1</v>
      </c>
      <c r="G180" s="167" t="s">
        <v>80</v>
      </c>
      <c r="H180" s="255">
        <v>147</v>
      </c>
      <c r="I180" s="376"/>
      <c r="J180" s="359"/>
      <c r="K180" s="359"/>
      <c r="L180" s="390"/>
      <c r="M180" s="107"/>
      <c r="N180" s="107"/>
      <c r="O180" s="107"/>
      <c r="P180" s="107"/>
      <c r="Q180" s="107"/>
    </row>
    <row r="181" spans="1:17" ht="16.5" customHeight="1">
      <c r="A181" s="171">
        <v>3</v>
      </c>
      <c r="B181" s="172">
        <v>1</v>
      </c>
      <c r="C181" s="172">
        <v>1</v>
      </c>
      <c r="D181" s="172">
        <v>2</v>
      </c>
      <c r="E181" s="172">
        <v>1</v>
      </c>
      <c r="F181" s="174">
        <v>2</v>
      </c>
      <c r="G181" s="173" t="s">
        <v>81</v>
      </c>
      <c r="H181" s="256">
        <v>148</v>
      </c>
      <c r="I181" s="373"/>
      <c r="J181" s="361"/>
      <c r="K181" s="361"/>
      <c r="L181" s="361"/>
      <c r="M181" s="107"/>
      <c r="N181" s="107"/>
      <c r="O181" s="107"/>
      <c r="P181" s="107"/>
      <c r="Q181" s="107"/>
    </row>
    <row r="182" spans="1:17" ht="16.5" customHeight="1">
      <c r="A182" s="168">
        <v>3</v>
      </c>
      <c r="B182" s="166">
        <v>1</v>
      </c>
      <c r="C182" s="166">
        <v>1</v>
      </c>
      <c r="D182" s="166">
        <v>2</v>
      </c>
      <c r="E182" s="166">
        <v>1</v>
      </c>
      <c r="F182" s="169">
        <v>3</v>
      </c>
      <c r="G182" s="167" t="s">
        <v>82</v>
      </c>
      <c r="H182" s="255">
        <v>149</v>
      </c>
      <c r="I182" s="376"/>
      <c r="J182" s="359"/>
      <c r="K182" s="359"/>
      <c r="L182" s="390"/>
      <c r="M182" s="107"/>
      <c r="N182" s="107"/>
      <c r="O182" s="107"/>
      <c r="P182" s="107"/>
      <c r="Q182" s="107"/>
    </row>
    <row r="183" spans="1:17" ht="15.75" customHeight="1">
      <c r="A183" s="171">
        <v>3</v>
      </c>
      <c r="B183" s="172">
        <v>1</v>
      </c>
      <c r="C183" s="172">
        <v>1</v>
      </c>
      <c r="D183" s="172">
        <v>3</v>
      </c>
      <c r="E183" s="172"/>
      <c r="F183" s="174"/>
      <c r="G183" s="173" t="s">
        <v>255</v>
      </c>
      <c r="H183" s="256">
        <v>150</v>
      </c>
      <c r="I183" s="357">
        <f>I184</f>
        <v>0</v>
      </c>
      <c r="J183" s="372">
        <f>J184</f>
        <v>0</v>
      </c>
      <c r="K183" s="358">
        <f>K184</f>
        <v>0</v>
      </c>
      <c r="L183" s="357">
        <f>L184</f>
        <v>0</v>
      </c>
      <c r="M183" s="107"/>
      <c r="N183" s="107"/>
      <c r="O183" s="107"/>
      <c r="P183" s="107"/>
      <c r="Q183" s="107"/>
    </row>
    <row r="184" spans="1:17" ht="15.75" customHeight="1">
      <c r="A184" s="171">
        <v>3</v>
      </c>
      <c r="B184" s="172">
        <v>1</v>
      </c>
      <c r="C184" s="172">
        <v>1</v>
      </c>
      <c r="D184" s="172">
        <v>3</v>
      </c>
      <c r="E184" s="172">
        <v>1</v>
      </c>
      <c r="F184" s="174"/>
      <c r="G184" s="173" t="s">
        <v>255</v>
      </c>
      <c r="H184" s="255">
        <v>151</v>
      </c>
      <c r="I184" s="357">
        <f>SUM(I185:I187)</f>
        <v>0</v>
      </c>
      <c r="J184" s="357">
        <f>SUM(J185:J187)</f>
        <v>0</v>
      </c>
      <c r="K184" s="357">
        <f>SUM(K185:K187)</f>
        <v>0</v>
      </c>
      <c r="L184" s="357">
        <f>SUM(L185:L187)</f>
        <v>0</v>
      </c>
      <c r="M184" s="107"/>
      <c r="N184" s="107"/>
      <c r="O184" s="107"/>
      <c r="P184" s="107"/>
      <c r="Q184" s="107"/>
    </row>
    <row r="185" spans="1:17" ht="15" customHeight="1">
      <c r="A185" s="171">
        <v>3</v>
      </c>
      <c r="B185" s="172">
        <v>1</v>
      </c>
      <c r="C185" s="172">
        <v>1</v>
      </c>
      <c r="D185" s="172">
        <v>3</v>
      </c>
      <c r="E185" s="172">
        <v>1</v>
      </c>
      <c r="F185" s="174">
        <v>1</v>
      </c>
      <c r="G185" s="173" t="s">
        <v>84</v>
      </c>
      <c r="H185" s="256">
        <v>152</v>
      </c>
      <c r="I185" s="373"/>
      <c r="J185" s="361"/>
      <c r="K185" s="361"/>
      <c r="L185" s="390"/>
      <c r="M185" s="107"/>
      <c r="N185" s="107"/>
      <c r="O185" s="107"/>
      <c r="P185" s="107"/>
      <c r="Q185" s="107"/>
    </row>
    <row r="186" spans="1:17" ht="15.75" customHeight="1">
      <c r="A186" s="171">
        <v>3</v>
      </c>
      <c r="B186" s="172">
        <v>1</v>
      </c>
      <c r="C186" s="172">
        <v>1</v>
      </c>
      <c r="D186" s="172">
        <v>3</v>
      </c>
      <c r="E186" s="172">
        <v>1</v>
      </c>
      <c r="F186" s="174">
        <v>2</v>
      </c>
      <c r="G186" s="173" t="s">
        <v>85</v>
      </c>
      <c r="H186" s="255">
        <v>153</v>
      </c>
      <c r="I186" s="376"/>
      <c r="J186" s="361"/>
      <c r="K186" s="361"/>
      <c r="L186" s="361"/>
      <c r="M186" s="107"/>
      <c r="N186" s="107"/>
      <c r="O186" s="107"/>
      <c r="P186" s="107"/>
      <c r="Q186" s="107"/>
    </row>
    <row r="187" spans="1:17" ht="15.75" customHeight="1">
      <c r="A187" s="171">
        <v>3</v>
      </c>
      <c r="B187" s="172">
        <v>1</v>
      </c>
      <c r="C187" s="172">
        <v>1</v>
      </c>
      <c r="D187" s="172">
        <v>3</v>
      </c>
      <c r="E187" s="172">
        <v>1</v>
      </c>
      <c r="F187" s="174">
        <v>3</v>
      </c>
      <c r="G187" s="171" t="s">
        <v>18</v>
      </c>
      <c r="H187" s="256">
        <v>154</v>
      </c>
      <c r="I187" s="376"/>
      <c r="J187" s="361"/>
      <c r="K187" s="361"/>
      <c r="L187" s="361"/>
      <c r="M187" s="107"/>
      <c r="N187" s="107"/>
      <c r="O187" s="107"/>
      <c r="P187" s="107"/>
      <c r="Q187" s="107"/>
    </row>
    <row r="188" spans="1:17" ht="15" customHeight="1">
      <c r="A188" s="181">
        <v>3</v>
      </c>
      <c r="B188" s="182">
        <v>1</v>
      </c>
      <c r="C188" s="182">
        <v>1</v>
      </c>
      <c r="D188" s="182">
        <v>4</v>
      </c>
      <c r="E188" s="182"/>
      <c r="F188" s="184"/>
      <c r="G188" s="183" t="s">
        <v>256</v>
      </c>
      <c r="H188" s="255">
        <v>155</v>
      </c>
      <c r="I188" s="357">
        <f>I189</f>
        <v>0</v>
      </c>
      <c r="J188" s="374">
        <f>J189</f>
        <v>0</v>
      </c>
      <c r="K188" s="375">
        <f>K189</f>
        <v>0</v>
      </c>
      <c r="L188" s="364">
        <f>L189</f>
        <v>0</v>
      </c>
      <c r="M188" s="107"/>
      <c r="N188" s="107"/>
      <c r="O188" s="107"/>
      <c r="P188" s="107"/>
      <c r="Q188" s="107"/>
    </row>
    <row r="189" spans="1:17" ht="16.5" customHeight="1">
      <c r="A189" s="171">
        <v>3</v>
      </c>
      <c r="B189" s="172">
        <v>1</v>
      </c>
      <c r="C189" s="172">
        <v>1</v>
      </c>
      <c r="D189" s="172">
        <v>4</v>
      </c>
      <c r="E189" s="172">
        <v>1</v>
      </c>
      <c r="F189" s="174"/>
      <c r="G189" s="173" t="s">
        <v>256</v>
      </c>
      <c r="H189" s="256">
        <v>156</v>
      </c>
      <c r="I189" s="369">
        <f>SUM(I190:I192)</f>
        <v>0</v>
      </c>
      <c r="J189" s="372">
        <f>SUM(J190:J192)</f>
        <v>0</v>
      </c>
      <c r="K189" s="358">
        <f>SUM(K190:K192)</f>
        <v>0</v>
      </c>
      <c r="L189" s="357">
        <f>SUM(L190:L192)</f>
        <v>0</v>
      </c>
      <c r="M189" s="107"/>
      <c r="N189" s="107"/>
      <c r="O189" s="107"/>
      <c r="P189" s="107"/>
      <c r="Q189" s="107"/>
    </row>
    <row r="190" spans="1:17" ht="15.75" customHeight="1">
      <c r="A190" s="171">
        <v>3</v>
      </c>
      <c r="B190" s="172">
        <v>1</v>
      </c>
      <c r="C190" s="172">
        <v>1</v>
      </c>
      <c r="D190" s="172">
        <v>4</v>
      </c>
      <c r="E190" s="172">
        <v>1</v>
      </c>
      <c r="F190" s="174">
        <v>1</v>
      </c>
      <c r="G190" s="173" t="s">
        <v>87</v>
      </c>
      <c r="H190" s="255">
        <v>157</v>
      </c>
      <c r="I190" s="373"/>
      <c r="J190" s="361"/>
      <c r="K190" s="361"/>
      <c r="L190" s="390"/>
      <c r="M190" s="107"/>
      <c r="N190" s="107"/>
      <c r="O190" s="107"/>
      <c r="P190" s="107"/>
      <c r="Q190" s="107"/>
    </row>
    <row r="191" spans="1:17" ht="15.75" customHeight="1">
      <c r="A191" s="168">
        <v>3</v>
      </c>
      <c r="B191" s="166">
        <v>1</v>
      </c>
      <c r="C191" s="166">
        <v>1</v>
      </c>
      <c r="D191" s="166">
        <v>4</v>
      </c>
      <c r="E191" s="166">
        <v>1</v>
      </c>
      <c r="F191" s="169">
        <v>2</v>
      </c>
      <c r="G191" s="167" t="s">
        <v>257</v>
      </c>
      <c r="H191" s="256">
        <v>158</v>
      </c>
      <c r="I191" s="376"/>
      <c r="J191" s="359"/>
      <c r="K191" s="359"/>
      <c r="L191" s="361"/>
      <c r="M191" s="107"/>
      <c r="N191" s="107"/>
      <c r="O191" s="107"/>
      <c r="P191" s="107"/>
      <c r="Q191" s="107"/>
    </row>
    <row r="192" spans="1:17" ht="15.75" customHeight="1">
      <c r="A192" s="171">
        <v>3</v>
      </c>
      <c r="B192" s="240">
        <v>1</v>
      </c>
      <c r="C192" s="240">
        <v>1</v>
      </c>
      <c r="D192" s="240">
        <v>4</v>
      </c>
      <c r="E192" s="240">
        <v>1</v>
      </c>
      <c r="F192" s="248">
        <v>3</v>
      </c>
      <c r="G192" s="240" t="s">
        <v>89</v>
      </c>
      <c r="H192" s="255">
        <v>159</v>
      </c>
      <c r="I192" s="378"/>
      <c r="J192" s="390"/>
      <c r="K192" s="390"/>
      <c r="L192" s="390"/>
      <c r="M192" s="107"/>
      <c r="N192" s="107"/>
      <c r="O192" s="107"/>
      <c r="P192" s="107"/>
      <c r="Q192" s="107"/>
    </row>
    <row r="193" spans="1:17" ht="18.75" customHeight="1">
      <c r="A193" s="171">
        <v>3</v>
      </c>
      <c r="B193" s="172">
        <v>1</v>
      </c>
      <c r="C193" s="172">
        <v>1</v>
      </c>
      <c r="D193" s="172">
        <v>5</v>
      </c>
      <c r="E193" s="172"/>
      <c r="F193" s="174"/>
      <c r="G193" s="173" t="s">
        <v>90</v>
      </c>
      <c r="H193" s="256">
        <v>160</v>
      </c>
      <c r="I193" s="357">
        <f t="shared" ref="I193:L194" si="19">I194</f>
        <v>0</v>
      </c>
      <c r="J193" s="372">
        <f t="shared" si="19"/>
        <v>0</v>
      </c>
      <c r="K193" s="358">
        <f t="shared" si="19"/>
        <v>0</v>
      </c>
      <c r="L193" s="357">
        <f t="shared" si="19"/>
        <v>0</v>
      </c>
      <c r="M193" s="107"/>
      <c r="N193" s="107"/>
      <c r="O193" s="107"/>
      <c r="P193" s="107"/>
      <c r="Q193" s="107"/>
    </row>
    <row r="194" spans="1:17" ht="17.25" customHeight="1">
      <c r="A194" s="181">
        <v>3</v>
      </c>
      <c r="B194" s="182">
        <v>1</v>
      </c>
      <c r="C194" s="182">
        <v>1</v>
      </c>
      <c r="D194" s="182">
        <v>5</v>
      </c>
      <c r="E194" s="182">
        <v>1</v>
      </c>
      <c r="F194" s="184"/>
      <c r="G194" s="183" t="s">
        <v>90</v>
      </c>
      <c r="H194" s="255">
        <v>161</v>
      </c>
      <c r="I194" s="358">
        <f t="shared" si="19"/>
        <v>0</v>
      </c>
      <c r="J194" s="358">
        <f t="shared" si="19"/>
        <v>0</v>
      </c>
      <c r="K194" s="358">
        <f t="shared" si="19"/>
        <v>0</v>
      </c>
      <c r="L194" s="358">
        <f t="shared" si="19"/>
        <v>0</v>
      </c>
      <c r="M194" s="107"/>
      <c r="N194" s="107"/>
      <c r="O194" s="107"/>
      <c r="P194" s="107"/>
      <c r="Q194" s="107"/>
    </row>
    <row r="195" spans="1:17" ht="16.5" customHeight="1">
      <c r="A195" s="187">
        <v>3</v>
      </c>
      <c r="B195" s="188">
        <v>1</v>
      </c>
      <c r="C195" s="188">
        <v>1</v>
      </c>
      <c r="D195" s="188">
        <v>5</v>
      </c>
      <c r="E195" s="188">
        <v>1</v>
      </c>
      <c r="F195" s="191">
        <v>1</v>
      </c>
      <c r="G195" s="189" t="s">
        <v>90</v>
      </c>
      <c r="H195" s="256">
        <v>162</v>
      </c>
      <c r="I195" s="359"/>
      <c r="J195" s="361"/>
      <c r="K195" s="361"/>
      <c r="L195" s="361"/>
      <c r="M195" s="107"/>
      <c r="N195" s="107"/>
      <c r="O195" s="107"/>
      <c r="P195" s="107"/>
      <c r="Q195" s="107"/>
    </row>
    <row r="196" spans="1:17" ht="18" customHeight="1">
      <c r="A196" s="181">
        <v>3</v>
      </c>
      <c r="B196" s="182">
        <v>1</v>
      </c>
      <c r="C196" s="182">
        <v>2</v>
      </c>
      <c r="D196" s="182"/>
      <c r="E196" s="182"/>
      <c r="F196" s="184"/>
      <c r="G196" s="246" t="s">
        <v>258</v>
      </c>
      <c r="H196" s="255">
        <v>163</v>
      </c>
      <c r="I196" s="357">
        <f t="shared" ref="I196:L197" si="20">I197</f>
        <v>0</v>
      </c>
      <c r="J196" s="374">
        <f t="shared" si="20"/>
        <v>0</v>
      </c>
      <c r="K196" s="375">
        <f t="shared" si="20"/>
        <v>0</v>
      </c>
      <c r="L196" s="364">
        <f t="shared" si="20"/>
        <v>0</v>
      </c>
      <c r="M196" s="107"/>
      <c r="N196" s="107"/>
      <c r="O196" s="107"/>
      <c r="P196" s="107"/>
      <c r="Q196" s="107"/>
    </row>
    <row r="197" spans="1:17" ht="15.75" customHeight="1">
      <c r="A197" s="171">
        <v>3</v>
      </c>
      <c r="B197" s="172">
        <v>1</v>
      </c>
      <c r="C197" s="172">
        <v>2</v>
      </c>
      <c r="D197" s="172">
        <v>1</v>
      </c>
      <c r="E197" s="172"/>
      <c r="F197" s="174"/>
      <c r="G197" s="173" t="s">
        <v>93</v>
      </c>
      <c r="H197" s="256">
        <v>164</v>
      </c>
      <c r="I197" s="369">
        <f t="shared" si="20"/>
        <v>0</v>
      </c>
      <c r="J197" s="372">
        <f t="shared" si="20"/>
        <v>0</v>
      </c>
      <c r="K197" s="358">
        <f t="shared" si="20"/>
        <v>0</v>
      </c>
      <c r="L197" s="357">
        <f t="shared" si="20"/>
        <v>0</v>
      </c>
      <c r="M197" s="107"/>
      <c r="N197" s="107"/>
      <c r="O197" s="107"/>
      <c r="P197" s="107"/>
      <c r="Q197" s="107"/>
    </row>
    <row r="198" spans="1:17" ht="16.5" customHeight="1">
      <c r="A198" s="168">
        <v>3</v>
      </c>
      <c r="B198" s="166">
        <v>1</v>
      </c>
      <c r="C198" s="166">
        <v>2</v>
      </c>
      <c r="D198" s="166">
        <v>1</v>
      </c>
      <c r="E198" s="166">
        <v>1</v>
      </c>
      <c r="F198" s="169"/>
      <c r="G198" s="167" t="s">
        <v>93</v>
      </c>
      <c r="H198" s="255">
        <v>165</v>
      </c>
      <c r="I198" s="357">
        <f>SUM(I199:I203)</f>
        <v>0</v>
      </c>
      <c r="J198" s="370">
        <f>SUM(J199:J203)</f>
        <v>0</v>
      </c>
      <c r="K198" s="371">
        <f>SUM(K199:K203)</f>
        <v>0</v>
      </c>
      <c r="L198" s="369">
        <f>SUM(L199:L203)</f>
        <v>0</v>
      </c>
      <c r="M198" s="107"/>
      <c r="N198" s="107"/>
      <c r="O198" s="107"/>
      <c r="P198" s="107"/>
      <c r="Q198" s="107"/>
    </row>
    <row r="199" spans="1:17" ht="15.75" customHeight="1">
      <c r="A199" s="181">
        <v>3</v>
      </c>
      <c r="B199" s="240">
        <v>1</v>
      </c>
      <c r="C199" s="240">
        <v>2</v>
      </c>
      <c r="D199" s="240">
        <v>1</v>
      </c>
      <c r="E199" s="240">
        <v>1</v>
      </c>
      <c r="F199" s="248">
        <v>1</v>
      </c>
      <c r="G199" s="241" t="s">
        <v>94</v>
      </c>
      <c r="H199" s="256">
        <v>166</v>
      </c>
      <c r="I199" s="359"/>
      <c r="J199" s="361"/>
      <c r="K199" s="361"/>
      <c r="L199" s="390"/>
      <c r="M199" s="107"/>
      <c r="N199" s="107"/>
      <c r="O199" s="107"/>
      <c r="P199" s="107"/>
      <c r="Q199" s="107"/>
    </row>
    <row r="200" spans="1:17" ht="38.25" customHeight="1">
      <c r="A200" s="171">
        <v>3</v>
      </c>
      <c r="B200" s="172">
        <v>1</v>
      </c>
      <c r="C200" s="172">
        <v>2</v>
      </c>
      <c r="D200" s="172">
        <v>1</v>
      </c>
      <c r="E200" s="172">
        <v>1</v>
      </c>
      <c r="F200" s="174">
        <v>2</v>
      </c>
      <c r="G200" s="173" t="s">
        <v>95</v>
      </c>
      <c r="H200" s="255">
        <v>167</v>
      </c>
      <c r="I200" s="361"/>
      <c r="J200" s="361"/>
      <c r="K200" s="361"/>
      <c r="L200" s="361"/>
      <c r="M200" s="107"/>
      <c r="N200" s="107"/>
      <c r="O200" s="107"/>
      <c r="P200" s="107"/>
      <c r="Q200" s="107"/>
    </row>
    <row r="201" spans="1:17" ht="14.25" customHeight="1">
      <c r="A201" s="171">
        <v>3</v>
      </c>
      <c r="B201" s="172">
        <v>1</v>
      </c>
      <c r="C201" s="172">
        <v>2</v>
      </c>
      <c r="D201" s="171">
        <v>1</v>
      </c>
      <c r="E201" s="172">
        <v>1</v>
      </c>
      <c r="F201" s="174">
        <v>3</v>
      </c>
      <c r="G201" s="173" t="s">
        <v>259</v>
      </c>
      <c r="H201" s="256">
        <v>168</v>
      </c>
      <c r="I201" s="361"/>
      <c r="J201" s="361"/>
      <c r="K201" s="361"/>
      <c r="L201" s="361"/>
      <c r="M201" s="107"/>
      <c r="N201" s="107"/>
      <c r="O201" s="107"/>
      <c r="P201" s="107"/>
      <c r="Q201" s="107"/>
    </row>
    <row r="202" spans="1:17" ht="17.25" customHeight="1">
      <c r="A202" s="171">
        <v>3</v>
      </c>
      <c r="B202" s="172">
        <v>1</v>
      </c>
      <c r="C202" s="172">
        <v>2</v>
      </c>
      <c r="D202" s="171">
        <v>1</v>
      </c>
      <c r="E202" s="172">
        <v>1</v>
      </c>
      <c r="F202" s="174">
        <v>4</v>
      </c>
      <c r="G202" s="173" t="s">
        <v>97</v>
      </c>
      <c r="H202" s="255">
        <v>169</v>
      </c>
      <c r="I202" s="361"/>
      <c r="J202" s="361"/>
      <c r="K202" s="361"/>
      <c r="L202" s="361"/>
      <c r="M202" s="107"/>
      <c r="N202" s="107"/>
      <c r="O202" s="107"/>
      <c r="P202" s="107"/>
      <c r="Q202" s="107"/>
    </row>
    <row r="203" spans="1:17" ht="15" customHeight="1">
      <c r="A203" s="181">
        <v>3</v>
      </c>
      <c r="B203" s="240">
        <v>1</v>
      </c>
      <c r="C203" s="240">
        <v>2</v>
      </c>
      <c r="D203" s="214">
        <v>1</v>
      </c>
      <c r="E203" s="240">
        <v>1</v>
      </c>
      <c r="F203" s="248">
        <v>5</v>
      </c>
      <c r="G203" s="241" t="s">
        <v>260</v>
      </c>
      <c r="H203" s="256">
        <v>170</v>
      </c>
      <c r="I203" s="361"/>
      <c r="J203" s="361"/>
      <c r="K203" s="361"/>
      <c r="L203" s="390"/>
      <c r="M203" s="107"/>
      <c r="N203" s="107"/>
      <c r="O203" s="107"/>
      <c r="P203" s="107"/>
      <c r="Q203" s="107"/>
    </row>
    <row r="204" spans="1:17" ht="17.25" customHeight="1">
      <c r="A204" s="171">
        <v>3</v>
      </c>
      <c r="B204" s="172">
        <v>1</v>
      </c>
      <c r="C204" s="172">
        <v>3</v>
      </c>
      <c r="D204" s="171"/>
      <c r="E204" s="172"/>
      <c r="F204" s="174"/>
      <c r="G204" s="231" t="s">
        <v>99</v>
      </c>
      <c r="H204" s="255">
        <v>171</v>
      </c>
      <c r="I204" s="357">
        <f>SUM(I205+I209)</f>
        <v>0</v>
      </c>
      <c r="J204" s="372">
        <f>SUM(J205+J209)</f>
        <v>0</v>
      </c>
      <c r="K204" s="358">
        <f>SUM(K205+K209)</f>
        <v>0</v>
      </c>
      <c r="L204" s="357">
        <f>SUM(L205+L209)</f>
        <v>0</v>
      </c>
      <c r="M204" s="107"/>
      <c r="N204" s="107"/>
      <c r="O204" s="107"/>
      <c r="P204" s="107"/>
      <c r="Q204" s="107"/>
    </row>
    <row r="205" spans="1:17" ht="15" customHeight="1">
      <c r="A205" s="168">
        <v>3</v>
      </c>
      <c r="B205" s="166">
        <v>1</v>
      </c>
      <c r="C205" s="166">
        <v>3</v>
      </c>
      <c r="D205" s="168">
        <v>1</v>
      </c>
      <c r="E205" s="171"/>
      <c r="F205" s="169"/>
      <c r="G205" s="167" t="s">
        <v>141</v>
      </c>
      <c r="H205" s="256">
        <v>172</v>
      </c>
      <c r="I205" s="369">
        <f>I206</f>
        <v>0</v>
      </c>
      <c r="J205" s="370">
        <f>J206</f>
        <v>0</v>
      </c>
      <c r="K205" s="371">
        <f>K206</f>
        <v>0</v>
      </c>
      <c r="L205" s="369">
        <f>L206</f>
        <v>0</v>
      </c>
      <c r="M205" s="107"/>
      <c r="N205" s="107"/>
      <c r="O205" s="107"/>
      <c r="P205" s="107"/>
      <c r="Q205" s="107"/>
    </row>
    <row r="206" spans="1:17" ht="18.75" customHeight="1">
      <c r="A206" s="171">
        <v>3</v>
      </c>
      <c r="B206" s="172">
        <v>1</v>
      </c>
      <c r="C206" s="172">
        <v>3</v>
      </c>
      <c r="D206" s="171">
        <v>1</v>
      </c>
      <c r="E206" s="171">
        <v>1</v>
      </c>
      <c r="F206" s="174"/>
      <c r="G206" s="173" t="s">
        <v>141</v>
      </c>
      <c r="H206" s="255">
        <v>173</v>
      </c>
      <c r="I206" s="357">
        <f>I208</f>
        <v>0</v>
      </c>
      <c r="J206" s="372">
        <f>J208</f>
        <v>0</v>
      </c>
      <c r="K206" s="358">
        <f>K208</f>
        <v>0</v>
      </c>
      <c r="L206" s="357">
        <f>L208</f>
        <v>0</v>
      </c>
      <c r="M206" s="107"/>
      <c r="N206" s="107"/>
      <c r="O206" s="107"/>
      <c r="P206" s="107"/>
      <c r="Q206" s="107"/>
    </row>
    <row r="207" spans="1:17" ht="12" customHeight="1">
      <c r="A207" s="440">
        <v>1</v>
      </c>
      <c r="B207" s="435"/>
      <c r="C207" s="435"/>
      <c r="D207" s="435"/>
      <c r="E207" s="435"/>
      <c r="F207" s="436"/>
      <c r="G207" s="338">
        <v>2</v>
      </c>
      <c r="H207" s="220">
        <v>3</v>
      </c>
      <c r="I207" s="200">
        <v>4</v>
      </c>
      <c r="J207" s="201">
        <v>5</v>
      </c>
      <c r="K207" s="202">
        <v>6</v>
      </c>
      <c r="L207" s="200">
        <v>7</v>
      </c>
      <c r="M207" s="107"/>
      <c r="N207" s="107"/>
      <c r="O207" s="107"/>
      <c r="P207" s="107"/>
      <c r="Q207" s="107"/>
    </row>
    <row r="208" spans="1:17" ht="16.5" customHeight="1">
      <c r="A208" s="171">
        <v>3</v>
      </c>
      <c r="B208" s="173">
        <v>1</v>
      </c>
      <c r="C208" s="171">
        <v>3</v>
      </c>
      <c r="D208" s="172">
        <v>1</v>
      </c>
      <c r="E208" s="172">
        <v>1</v>
      </c>
      <c r="F208" s="174">
        <v>1</v>
      </c>
      <c r="G208" s="252" t="s">
        <v>141</v>
      </c>
      <c r="H208" s="262">
        <v>174</v>
      </c>
      <c r="I208" s="390"/>
      <c r="J208" s="390"/>
      <c r="K208" s="390"/>
      <c r="L208" s="390"/>
      <c r="M208" s="107"/>
      <c r="N208" s="107"/>
      <c r="O208" s="107"/>
      <c r="P208" s="107"/>
      <c r="Q208" s="107"/>
    </row>
    <row r="209" spans="1:17" ht="14.25" customHeight="1">
      <c r="A209" s="171">
        <v>3</v>
      </c>
      <c r="B209" s="173">
        <v>1</v>
      </c>
      <c r="C209" s="171">
        <v>3</v>
      </c>
      <c r="D209" s="172">
        <v>2</v>
      </c>
      <c r="E209" s="172"/>
      <c r="F209" s="174"/>
      <c r="G209" s="173" t="s">
        <v>100</v>
      </c>
      <c r="H209" s="263">
        <v>175</v>
      </c>
      <c r="I209" s="357">
        <f>I210</f>
        <v>0</v>
      </c>
      <c r="J209" s="372">
        <f>J210</f>
        <v>0</v>
      </c>
      <c r="K209" s="358">
        <f>K210</f>
        <v>0</v>
      </c>
      <c r="L209" s="357">
        <f>L210</f>
        <v>0</v>
      </c>
      <c r="M209" s="107"/>
      <c r="N209" s="107"/>
      <c r="O209" s="107"/>
      <c r="P209" s="107"/>
      <c r="Q209" s="107"/>
    </row>
    <row r="210" spans="1:17" ht="15.75" customHeight="1">
      <c r="A210" s="168">
        <v>3</v>
      </c>
      <c r="B210" s="167">
        <v>1</v>
      </c>
      <c r="C210" s="168">
        <v>3</v>
      </c>
      <c r="D210" s="166">
        <v>2</v>
      </c>
      <c r="E210" s="166">
        <v>1</v>
      </c>
      <c r="F210" s="169"/>
      <c r="G210" s="167" t="s">
        <v>100</v>
      </c>
      <c r="H210" s="262">
        <v>176</v>
      </c>
      <c r="I210" s="369">
        <f>SUM(I211:I215)</f>
        <v>0</v>
      </c>
      <c r="J210" s="369">
        <f>SUM(J211:J215)</f>
        <v>0</v>
      </c>
      <c r="K210" s="369">
        <f>SUM(K211:K215)</f>
        <v>0</v>
      </c>
      <c r="L210" s="369">
        <f>SUM(L211:L215)</f>
        <v>0</v>
      </c>
      <c r="M210" s="107"/>
      <c r="N210" s="107"/>
      <c r="O210" s="107"/>
      <c r="P210" s="107"/>
      <c r="Q210" s="107"/>
    </row>
    <row r="211" spans="1:17" ht="15" customHeight="1">
      <c r="A211" s="171">
        <v>3</v>
      </c>
      <c r="B211" s="173">
        <v>1</v>
      </c>
      <c r="C211" s="171">
        <v>3</v>
      </c>
      <c r="D211" s="172">
        <v>2</v>
      </c>
      <c r="E211" s="172">
        <v>1</v>
      </c>
      <c r="F211" s="174">
        <v>1</v>
      </c>
      <c r="G211" s="173" t="s">
        <v>261</v>
      </c>
      <c r="H211" s="263">
        <v>177</v>
      </c>
      <c r="I211" s="361"/>
      <c r="J211" s="361"/>
      <c r="K211" s="361"/>
      <c r="L211" s="390"/>
      <c r="M211" s="107"/>
      <c r="N211" s="107"/>
      <c r="O211" s="107"/>
      <c r="P211" s="107"/>
      <c r="Q211" s="107"/>
    </row>
    <row r="212" spans="1:17" ht="14.25" customHeight="1">
      <c r="A212" s="171">
        <v>3</v>
      </c>
      <c r="B212" s="173">
        <v>1</v>
      </c>
      <c r="C212" s="171">
        <v>3</v>
      </c>
      <c r="D212" s="172">
        <v>2</v>
      </c>
      <c r="E212" s="172">
        <v>1</v>
      </c>
      <c r="F212" s="174">
        <v>2</v>
      </c>
      <c r="G212" s="173" t="s">
        <v>102</v>
      </c>
      <c r="H212" s="262">
        <v>178</v>
      </c>
      <c r="I212" s="361"/>
      <c r="J212" s="361"/>
      <c r="K212" s="361"/>
      <c r="L212" s="361"/>
      <c r="M212" s="107"/>
      <c r="N212" s="107"/>
      <c r="O212" s="107"/>
      <c r="P212" s="107"/>
      <c r="Q212" s="107"/>
    </row>
    <row r="213" spans="1:17" ht="14.25" customHeight="1">
      <c r="A213" s="171">
        <v>3</v>
      </c>
      <c r="B213" s="173">
        <v>1</v>
      </c>
      <c r="C213" s="171">
        <v>3</v>
      </c>
      <c r="D213" s="172">
        <v>2</v>
      </c>
      <c r="E213" s="172">
        <v>1</v>
      </c>
      <c r="F213" s="174">
        <v>3</v>
      </c>
      <c r="G213" s="173" t="s">
        <v>103</v>
      </c>
      <c r="H213" s="263">
        <v>179</v>
      </c>
      <c r="I213" s="361"/>
      <c r="J213" s="361"/>
      <c r="K213" s="361"/>
      <c r="L213" s="361"/>
      <c r="M213" s="107"/>
      <c r="N213" s="107"/>
      <c r="O213" s="107"/>
      <c r="P213" s="107"/>
      <c r="Q213" s="107"/>
    </row>
    <row r="214" spans="1:17" ht="16.5" customHeight="1">
      <c r="A214" s="171">
        <v>3</v>
      </c>
      <c r="B214" s="173">
        <v>1</v>
      </c>
      <c r="C214" s="171">
        <v>3</v>
      </c>
      <c r="D214" s="172">
        <v>2</v>
      </c>
      <c r="E214" s="172">
        <v>1</v>
      </c>
      <c r="F214" s="174">
        <v>4</v>
      </c>
      <c r="G214" s="172" t="s">
        <v>104</v>
      </c>
      <c r="H214" s="262">
        <v>180</v>
      </c>
      <c r="I214" s="361"/>
      <c r="J214" s="361"/>
      <c r="K214" s="361"/>
      <c r="L214" s="361"/>
      <c r="M214" s="107"/>
      <c r="N214" s="107"/>
      <c r="O214" s="107"/>
      <c r="P214" s="107"/>
      <c r="Q214" s="107"/>
    </row>
    <row r="215" spans="1:17" ht="16.5" customHeight="1">
      <c r="A215" s="171">
        <v>3</v>
      </c>
      <c r="B215" s="173">
        <v>1</v>
      </c>
      <c r="C215" s="171">
        <v>3</v>
      </c>
      <c r="D215" s="172">
        <v>2</v>
      </c>
      <c r="E215" s="172">
        <v>1</v>
      </c>
      <c r="F215" s="174">
        <v>5</v>
      </c>
      <c r="G215" s="167" t="s">
        <v>157</v>
      </c>
      <c r="H215" s="263">
        <v>181</v>
      </c>
      <c r="I215" s="361"/>
      <c r="J215" s="361"/>
      <c r="K215" s="361"/>
      <c r="L215" s="361"/>
      <c r="M215" s="107"/>
      <c r="N215" s="107"/>
      <c r="O215" s="107"/>
      <c r="P215" s="107"/>
      <c r="Q215" s="107"/>
    </row>
    <row r="216" spans="1:17" ht="28.5" customHeight="1">
      <c r="A216" s="168">
        <v>3</v>
      </c>
      <c r="B216" s="166">
        <v>1</v>
      </c>
      <c r="C216" s="166">
        <v>4</v>
      </c>
      <c r="D216" s="166"/>
      <c r="E216" s="166"/>
      <c r="F216" s="169"/>
      <c r="G216" s="226" t="s">
        <v>262</v>
      </c>
      <c r="H216" s="262">
        <v>182</v>
      </c>
      <c r="I216" s="369">
        <f>I217</f>
        <v>0</v>
      </c>
      <c r="J216" s="370">
        <f t="shared" ref="J216:L218" si="21">J217</f>
        <v>0</v>
      </c>
      <c r="K216" s="371">
        <f t="shared" si="21"/>
        <v>0</v>
      </c>
      <c r="L216" s="371">
        <f t="shared" si="21"/>
        <v>0</v>
      </c>
      <c r="M216" s="107"/>
      <c r="N216" s="107"/>
      <c r="O216" s="107"/>
      <c r="P216" s="107"/>
      <c r="Q216" s="107"/>
    </row>
    <row r="217" spans="1:17" ht="27" customHeight="1">
      <c r="A217" s="181">
        <v>3</v>
      </c>
      <c r="B217" s="240">
        <v>1</v>
      </c>
      <c r="C217" s="240">
        <v>4</v>
      </c>
      <c r="D217" s="240">
        <v>1</v>
      </c>
      <c r="E217" s="240"/>
      <c r="F217" s="248"/>
      <c r="G217" s="241" t="s">
        <v>262</v>
      </c>
      <c r="H217" s="263">
        <v>183</v>
      </c>
      <c r="I217" s="365">
        <f>I218</f>
        <v>0</v>
      </c>
      <c r="J217" s="366">
        <f t="shared" si="21"/>
        <v>0</v>
      </c>
      <c r="K217" s="367">
        <f t="shared" si="21"/>
        <v>0</v>
      </c>
      <c r="L217" s="367">
        <f t="shared" si="21"/>
        <v>0</v>
      </c>
      <c r="M217" s="107"/>
      <c r="N217" s="107"/>
      <c r="O217" s="107"/>
      <c r="P217" s="107"/>
      <c r="Q217" s="107"/>
    </row>
    <row r="218" spans="1:17" ht="27.75" customHeight="1">
      <c r="A218" s="171">
        <v>3</v>
      </c>
      <c r="B218" s="172">
        <v>1</v>
      </c>
      <c r="C218" s="172">
        <v>4</v>
      </c>
      <c r="D218" s="172">
        <v>1</v>
      </c>
      <c r="E218" s="172">
        <v>1</v>
      </c>
      <c r="F218" s="174"/>
      <c r="G218" s="173" t="s">
        <v>262</v>
      </c>
      <c r="H218" s="262">
        <v>184</v>
      </c>
      <c r="I218" s="357">
        <f>I219</f>
        <v>0</v>
      </c>
      <c r="J218" s="372">
        <f t="shared" si="21"/>
        <v>0</v>
      </c>
      <c r="K218" s="358">
        <f t="shared" si="21"/>
        <v>0</v>
      </c>
      <c r="L218" s="358">
        <f t="shared" si="21"/>
        <v>0</v>
      </c>
      <c r="M218" s="107"/>
      <c r="N218" s="107"/>
      <c r="O218" s="107"/>
      <c r="P218" s="107"/>
      <c r="Q218" s="107"/>
    </row>
    <row r="219" spans="1:17" ht="27" customHeight="1">
      <c r="A219" s="186">
        <v>3</v>
      </c>
      <c r="B219" s="187">
        <v>1</v>
      </c>
      <c r="C219" s="188">
        <v>4</v>
      </c>
      <c r="D219" s="188">
        <v>1</v>
      </c>
      <c r="E219" s="188">
        <v>1</v>
      </c>
      <c r="F219" s="191">
        <v>1</v>
      </c>
      <c r="G219" s="189" t="s">
        <v>263</v>
      </c>
      <c r="H219" s="263">
        <v>185</v>
      </c>
      <c r="I219" s="390"/>
      <c r="J219" s="390"/>
      <c r="K219" s="390"/>
      <c r="L219" s="390"/>
      <c r="M219" s="107"/>
      <c r="N219" s="107"/>
      <c r="O219" s="107"/>
      <c r="P219" s="107"/>
      <c r="Q219" s="107"/>
    </row>
    <row r="220" spans="1:17" ht="26.25" customHeight="1">
      <c r="A220" s="176">
        <v>3</v>
      </c>
      <c r="B220" s="172">
        <v>1</v>
      </c>
      <c r="C220" s="172">
        <v>5</v>
      </c>
      <c r="D220" s="172"/>
      <c r="E220" s="172"/>
      <c r="F220" s="174"/>
      <c r="G220" s="231" t="s">
        <v>138</v>
      </c>
      <c r="H220" s="262">
        <v>186</v>
      </c>
      <c r="I220" s="391">
        <f t="shared" ref="I220:L221" si="22">I221</f>
        <v>0</v>
      </c>
      <c r="J220" s="391">
        <f t="shared" si="22"/>
        <v>0</v>
      </c>
      <c r="K220" s="391">
        <f t="shared" si="22"/>
        <v>0</v>
      </c>
      <c r="L220" s="391">
        <f t="shared" si="22"/>
        <v>0</v>
      </c>
      <c r="M220" s="107"/>
      <c r="N220" s="107"/>
      <c r="O220" s="107"/>
      <c r="P220" s="107"/>
      <c r="Q220" s="107"/>
    </row>
    <row r="221" spans="1:17" ht="16.5" customHeight="1">
      <c r="A221" s="176">
        <v>3</v>
      </c>
      <c r="B221" s="172">
        <v>1</v>
      </c>
      <c r="C221" s="172">
        <v>5</v>
      </c>
      <c r="D221" s="172">
        <v>1</v>
      </c>
      <c r="E221" s="172"/>
      <c r="F221" s="174"/>
      <c r="G221" s="252" t="s">
        <v>138</v>
      </c>
      <c r="H221" s="263">
        <v>187</v>
      </c>
      <c r="I221" s="391">
        <f t="shared" si="22"/>
        <v>0</v>
      </c>
      <c r="J221" s="391">
        <f t="shared" si="22"/>
        <v>0</v>
      </c>
      <c r="K221" s="391">
        <f t="shared" si="22"/>
        <v>0</v>
      </c>
      <c r="L221" s="391">
        <f t="shared" si="22"/>
        <v>0</v>
      </c>
      <c r="M221" s="107"/>
      <c r="N221" s="107"/>
      <c r="O221" s="107"/>
      <c r="P221" s="107"/>
      <c r="Q221" s="107"/>
    </row>
    <row r="222" spans="1:17" ht="15" customHeight="1">
      <c r="A222" s="176">
        <v>3</v>
      </c>
      <c r="B222" s="172">
        <v>1</v>
      </c>
      <c r="C222" s="172">
        <v>5</v>
      </c>
      <c r="D222" s="172">
        <v>1</v>
      </c>
      <c r="E222" s="172">
        <v>1</v>
      </c>
      <c r="F222" s="174"/>
      <c r="G222" s="252" t="s">
        <v>138</v>
      </c>
      <c r="H222" s="262">
        <v>188</v>
      </c>
      <c r="I222" s="391">
        <f>SUM(I223:I225)</f>
        <v>0</v>
      </c>
      <c r="J222" s="391">
        <f>SUM(J223:J225)</f>
        <v>0</v>
      </c>
      <c r="K222" s="391">
        <f>SUM(K223:K225)</f>
        <v>0</v>
      </c>
      <c r="L222" s="391">
        <f>SUM(L223:L225)</f>
        <v>0</v>
      </c>
      <c r="M222" s="107"/>
      <c r="N222" s="107"/>
      <c r="O222" s="107"/>
      <c r="P222" s="107"/>
      <c r="Q222" s="107"/>
    </row>
    <row r="223" spans="1:17" ht="15" customHeight="1">
      <c r="A223" s="176">
        <v>3</v>
      </c>
      <c r="B223" s="172">
        <v>1</v>
      </c>
      <c r="C223" s="172">
        <v>5</v>
      </c>
      <c r="D223" s="172">
        <v>1</v>
      </c>
      <c r="E223" s="172">
        <v>1</v>
      </c>
      <c r="F223" s="174">
        <v>1</v>
      </c>
      <c r="G223" s="252" t="s">
        <v>78</v>
      </c>
      <c r="H223" s="263">
        <v>189</v>
      </c>
      <c r="I223" s="361"/>
      <c r="J223" s="361"/>
      <c r="K223" s="361"/>
      <c r="L223" s="361"/>
      <c r="M223" s="107"/>
      <c r="N223" s="107"/>
      <c r="O223" s="107"/>
      <c r="P223" s="107"/>
      <c r="Q223" s="107"/>
    </row>
    <row r="224" spans="1:17" ht="15.75" customHeight="1">
      <c r="A224" s="176">
        <v>3</v>
      </c>
      <c r="B224" s="172">
        <v>1</v>
      </c>
      <c r="C224" s="172">
        <v>5</v>
      </c>
      <c r="D224" s="172">
        <v>1</v>
      </c>
      <c r="E224" s="172">
        <v>1</v>
      </c>
      <c r="F224" s="174">
        <v>2</v>
      </c>
      <c r="G224" s="252" t="s">
        <v>139</v>
      </c>
      <c r="H224" s="262">
        <v>190</v>
      </c>
      <c r="I224" s="361"/>
      <c r="J224" s="361"/>
      <c r="K224" s="361"/>
      <c r="L224" s="361"/>
      <c r="M224" s="107"/>
      <c r="N224" s="107"/>
      <c r="O224" s="107"/>
      <c r="P224" s="107"/>
      <c r="Q224" s="107"/>
    </row>
    <row r="225" spans="1:17" ht="17.25" customHeight="1">
      <c r="A225" s="176">
        <v>3</v>
      </c>
      <c r="B225" s="172">
        <v>1</v>
      </c>
      <c r="C225" s="172">
        <v>5</v>
      </c>
      <c r="D225" s="172">
        <v>1</v>
      </c>
      <c r="E225" s="172">
        <v>1</v>
      </c>
      <c r="F225" s="174">
        <v>3</v>
      </c>
      <c r="G225" s="252" t="s">
        <v>91</v>
      </c>
      <c r="H225" s="263">
        <v>191</v>
      </c>
      <c r="I225" s="361"/>
      <c r="J225" s="361"/>
      <c r="K225" s="361"/>
      <c r="L225" s="361"/>
      <c r="M225" s="107"/>
      <c r="N225" s="107"/>
      <c r="O225" s="107"/>
      <c r="P225" s="107"/>
      <c r="Q225" s="107"/>
    </row>
    <row r="226" spans="1:17" s="265" customFormat="1" ht="27.75" customHeight="1">
      <c r="A226" s="164">
        <v>3</v>
      </c>
      <c r="B226" s="216">
        <v>2</v>
      </c>
      <c r="C226" s="216"/>
      <c r="D226" s="216"/>
      <c r="E226" s="216"/>
      <c r="F226" s="217"/>
      <c r="G226" s="224" t="s">
        <v>264</v>
      </c>
      <c r="H226" s="262">
        <v>192</v>
      </c>
      <c r="I226" s="357">
        <f>SUM(I227+I257)</f>
        <v>0</v>
      </c>
      <c r="J226" s="372">
        <f>SUM(J227+J257)</f>
        <v>0</v>
      </c>
      <c r="K226" s="358">
        <f>SUM(K227+K257)</f>
        <v>0</v>
      </c>
      <c r="L226" s="358">
        <f>SUM(L227+L257)</f>
        <v>0</v>
      </c>
      <c r="M226" s="264"/>
      <c r="N226" s="264"/>
      <c r="O226" s="264"/>
      <c r="P226" s="264"/>
      <c r="Q226" s="264"/>
    </row>
    <row r="227" spans="1:17" ht="13.5" customHeight="1">
      <c r="A227" s="181">
        <v>3</v>
      </c>
      <c r="B227" s="214">
        <v>2</v>
      </c>
      <c r="C227" s="240">
        <v>1</v>
      </c>
      <c r="D227" s="240"/>
      <c r="E227" s="240"/>
      <c r="F227" s="248"/>
      <c r="G227" s="243" t="s">
        <v>265</v>
      </c>
      <c r="H227" s="263">
        <v>193</v>
      </c>
      <c r="I227" s="365">
        <f>SUM(I228+I234+I238+I242+I247+I250+I253)</f>
        <v>0</v>
      </c>
      <c r="J227" s="366">
        <f>SUM(J228+J234+J238+J242+J247+J250+J253)</f>
        <v>0</v>
      </c>
      <c r="K227" s="367">
        <f>SUM(K228+K234+K238+K242+K247+K250+K253)</f>
        <v>0</v>
      </c>
      <c r="L227" s="367">
        <f>SUM(L228+L234+L238+L242+L247+L250+L253)</f>
        <v>0</v>
      </c>
      <c r="M227" s="107"/>
      <c r="N227" s="107"/>
      <c r="O227" s="107"/>
      <c r="P227" s="107"/>
      <c r="Q227" s="107"/>
    </row>
    <row r="228" spans="1:17" ht="27" customHeight="1">
      <c r="A228" s="171">
        <v>3</v>
      </c>
      <c r="B228" s="172">
        <v>2</v>
      </c>
      <c r="C228" s="172">
        <v>1</v>
      </c>
      <c r="D228" s="172">
        <v>1</v>
      </c>
      <c r="E228" s="172"/>
      <c r="F228" s="174"/>
      <c r="G228" s="173" t="s">
        <v>266</v>
      </c>
      <c r="H228" s="262">
        <v>194</v>
      </c>
      <c r="I228" s="357">
        <f>I229</f>
        <v>0</v>
      </c>
      <c r="J228" s="372">
        <f>J229</f>
        <v>0</v>
      </c>
      <c r="K228" s="358">
        <f>K229</f>
        <v>0</v>
      </c>
      <c r="L228" s="358">
        <f>L229</f>
        <v>0</v>
      </c>
      <c r="M228" s="107"/>
      <c r="N228" s="107"/>
      <c r="O228" s="107"/>
      <c r="P228" s="107"/>
      <c r="Q228" s="107"/>
    </row>
    <row r="229" spans="1:17" ht="27" customHeight="1">
      <c r="A229" s="171">
        <v>3</v>
      </c>
      <c r="B229" s="171">
        <v>2</v>
      </c>
      <c r="C229" s="172">
        <v>1</v>
      </c>
      <c r="D229" s="172">
        <v>1</v>
      </c>
      <c r="E229" s="172">
        <v>1</v>
      </c>
      <c r="F229" s="174"/>
      <c r="G229" s="173" t="s">
        <v>266</v>
      </c>
      <c r="H229" s="263">
        <v>195</v>
      </c>
      <c r="I229" s="357">
        <f>SUM(I230:I233)</f>
        <v>0</v>
      </c>
      <c r="J229" s="372">
        <f>SUM(J230:J233)</f>
        <v>0</v>
      </c>
      <c r="K229" s="358">
        <f>SUM(K230:K233)</f>
        <v>0</v>
      </c>
      <c r="L229" s="358">
        <f>SUM(L230:L233)</f>
        <v>0</v>
      </c>
      <c r="M229" s="107"/>
      <c r="N229" s="107"/>
      <c r="O229" s="107"/>
      <c r="P229" s="107"/>
      <c r="Q229" s="107"/>
    </row>
    <row r="230" spans="1:17" ht="14.25" customHeight="1">
      <c r="A230" s="181">
        <v>3</v>
      </c>
      <c r="B230" s="181">
        <v>2</v>
      </c>
      <c r="C230" s="240">
        <v>1</v>
      </c>
      <c r="D230" s="240">
        <v>1</v>
      </c>
      <c r="E230" s="240">
        <v>1</v>
      </c>
      <c r="F230" s="248">
        <v>1</v>
      </c>
      <c r="G230" s="241" t="s">
        <v>108</v>
      </c>
      <c r="H230" s="262">
        <v>196</v>
      </c>
      <c r="I230" s="361"/>
      <c r="J230" s="361"/>
      <c r="K230" s="361"/>
      <c r="L230" s="390"/>
      <c r="M230" s="107"/>
      <c r="N230" s="107"/>
      <c r="O230" s="107"/>
      <c r="P230" s="107"/>
      <c r="Q230" s="107"/>
    </row>
    <row r="231" spans="1:17" ht="15" customHeight="1">
      <c r="A231" s="171">
        <v>3</v>
      </c>
      <c r="B231" s="172">
        <v>2</v>
      </c>
      <c r="C231" s="172">
        <v>1</v>
      </c>
      <c r="D231" s="172">
        <v>1</v>
      </c>
      <c r="E231" s="172">
        <v>1</v>
      </c>
      <c r="F231" s="174">
        <v>2</v>
      </c>
      <c r="G231" s="173" t="s">
        <v>109</v>
      </c>
      <c r="H231" s="263">
        <v>197</v>
      </c>
      <c r="I231" s="361"/>
      <c r="J231" s="361"/>
      <c r="K231" s="361"/>
      <c r="L231" s="361"/>
      <c r="M231" s="107"/>
      <c r="N231" s="107"/>
      <c r="O231" s="107"/>
      <c r="P231" s="107"/>
      <c r="Q231" s="107"/>
    </row>
    <row r="232" spans="1:17" ht="14.25" customHeight="1">
      <c r="A232" s="181">
        <v>3</v>
      </c>
      <c r="B232" s="214">
        <v>2</v>
      </c>
      <c r="C232" s="240">
        <v>1</v>
      </c>
      <c r="D232" s="240">
        <v>1</v>
      </c>
      <c r="E232" s="240">
        <v>1</v>
      </c>
      <c r="F232" s="248">
        <v>3</v>
      </c>
      <c r="G232" s="241" t="s">
        <v>154</v>
      </c>
      <c r="H232" s="262">
        <v>198</v>
      </c>
      <c r="I232" s="361"/>
      <c r="J232" s="361"/>
      <c r="K232" s="361"/>
      <c r="L232" s="360"/>
      <c r="M232" s="107"/>
      <c r="N232" s="107"/>
      <c r="O232" s="107"/>
      <c r="P232" s="107"/>
      <c r="Q232" s="107"/>
    </row>
    <row r="233" spans="1:17" ht="14.25" customHeight="1">
      <c r="A233" s="181">
        <v>3</v>
      </c>
      <c r="B233" s="214">
        <v>2</v>
      </c>
      <c r="C233" s="240">
        <v>1</v>
      </c>
      <c r="D233" s="240">
        <v>1</v>
      </c>
      <c r="E233" s="240">
        <v>1</v>
      </c>
      <c r="F233" s="248">
        <v>4</v>
      </c>
      <c r="G233" s="241" t="s">
        <v>155</v>
      </c>
      <c r="H233" s="263">
        <v>199</v>
      </c>
      <c r="I233" s="361"/>
      <c r="J233" s="360"/>
      <c r="K233" s="361"/>
      <c r="L233" s="390"/>
      <c r="M233" s="107"/>
      <c r="N233" s="107"/>
      <c r="O233" s="107"/>
      <c r="P233" s="107"/>
      <c r="Q233" s="107"/>
    </row>
    <row r="234" spans="1:17" ht="27" customHeight="1">
      <c r="A234" s="171">
        <v>3</v>
      </c>
      <c r="B234" s="172">
        <v>2</v>
      </c>
      <c r="C234" s="172">
        <v>1</v>
      </c>
      <c r="D234" s="172">
        <v>2</v>
      </c>
      <c r="E234" s="172"/>
      <c r="F234" s="174"/>
      <c r="G234" s="173" t="s">
        <v>267</v>
      </c>
      <c r="H234" s="262">
        <v>200</v>
      </c>
      <c r="I234" s="357">
        <f>I235</f>
        <v>0</v>
      </c>
      <c r="J234" s="372">
        <f>J235</f>
        <v>0</v>
      </c>
      <c r="K234" s="358">
        <f>K235</f>
        <v>0</v>
      </c>
      <c r="L234" s="358">
        <f>L235</f>
        <v>0</v>
      </c>
      <c r="M234" s="107"/>
      <c r="N234" s="107"/>
      <c r="O234" s="107"/>
      <c r="P234" s="107"/>
      <c r="Q234" s="107"/>
    </row>
    <row r="235" spans="1:17" ht="27" customHeight="1">
      <c r="A235" s="171">
        <v>3</v>
      </c>
      <c r="B235" s="172">
        <v>2</v>
      </c>
      <c r="C235" s="172">
        <v>1</v>
      </c>
      <c r="D235" s="172">
        <v>2</v>
      </c>
      <c r="E235" s="172">
        <v>1</v>
      </c>
      <c r="F235" s="174"/>
      <c r="G235" s="173" t="s">
        <v>267</v>
      </c>
      <c r="H235" s="263">
        <v>201</v>
      </c>
      <c r="I235" s="357">
        <f>SUM(I236:I237)</f>
        <v>0</v>
      </c>
      <c r="J235" s="372">
        <f>SUM(J236:J237)</f>
        <v>0</v>
      </c>
      <c r="K235" s="358">
        <f>SUM(K236:K237)</f>
        <v>0</v>
      </c>
      <c r="L235" s="358">
        <f>SUM(L236:L237)</f>
        <v>0</v>
      </c>
      <c r="M235" s="107"/>
      <c r="N235" s="107"/>
      <c r="O235" s="107"/>
      <c r="P235" s="107"/>
      <c r="Q235" s="107"/>
    </row>
    <row r="236" spans="1:17" ht="14.25" customHeight="1">
      <c r="A236" s="181">
        <v>3</v>
      </c>
      <c r="B236" s="214">
        <v>2</v>
      </c>
      <c r="C236" s="240">
        <v>1</v>
      </c>
      <c r="D236" s="240">
        <v>2</v>
      </c>
      <c r="E236" s="240">
        <v>1</v>
      </c>
      <c r="F236" s="248">
        <v>1</v>
      </c>
      <c r="G236" s="241" t="s">
        <v>268</v>
      </c>
      <c r="H236" s="262">
        <v>202</v>
      </c>
      <c r="I236" s="361"/>
      <c r="J236" s="361"/>
      <c r="K236" s="361"/>
      <c r="L236" s="361"/>
      <c r="M236" s="107"/>
      <c r="N236" s="107"/>
      <c r="O236" s="107"/>
      <c r="P236" s="107"/>
      <c r="Q236" s="107"/>
    </row>
    <row r="237" spans="1:17" ht="13.5" customHeight="1">
      <c r="A237" s="171">
        <v>3</v>
      </c>
      <c r="B237" s="172">
        <v>2</v>
      </c>
      <c r="C237" s="172">
        <v>1</v>
      </c>
      <c r="D237" s="172">
        <v>2</v>
      </c>
      <c r="E237" s="172">
        <v>1</v>
      </c>
      <c r="F237" s="174">
        <v>2</v>
      </c>
      <c r="G237" s="173" t="s">
        <v>269</v>
      </c>
      <c r="H237" s="263">
        <v>203</v>
      </c>
      <c r="I237" s="361"/>
      <c r="J237" s="361"/>
      <c r="K237" s="361"/>
      <c r="L237" s="361"/>
      <c r="M237" s="107"/>
      <c r="N237" s="107"/>
      <c r="O237" s="107"/>
      <c r="P237" s="107"/>
      <c r="Q237" s="107"/>
    </row>
    <row r="238" spans="1:17" ht="14.25" customHeight="1">
      <c r="A238" s="168">
        <v>3</v>
      </c>
      <c r="B238" s="166">
        <v>2</v>
      </c>
      <c r="C238" s="166">
        <v>1</v>
      </c>
      <c r="D238" s="166">
        <v>3</v>
      </c>
      <c r="E238" s="166"/>
      <c r="F238" s="169"/>
      <c r="G238" s="167" t="s">
        <v>270</v>
      </c>
      <c r="H238" s="262">
        <v>204</v>
      </c>
      <c r="I238" s="369">
        <f>I239</f>
        <v>0</v>
      </c>
      <c r="J238" s="370">
        <f>J239</f>
        <v>0</v>
      </c>
      <c r="K238" s="371">
        <f>K239</f>
        <v>0</v>
      </c>
      <c r="L238" s="371">
        <f>L239</f>
        <v>0</v>
      </c>
      <c r="M238" s="107"/>
      <c r="N238" s="107"/>
      <c r="O238" s="107"/>
      <c r="P238" s="107"/>
      <c r="Q238" s="107"/>
    </row>
    <row r="239" spans="1:17" ht="15" customHeight="1">
      <c r="A239" s="171">
        <v>3</v>
      </c>
      <c r="B239" s="172">
        <v>2</v>
      </c>
      <c r="C239" s="172">
        <v>1</v>
      </c>
      <c r="D239" s="172">
        <v>3</v>
      </c>
      <c r="E239" s="172">
        <v>1</v>
      </c>
      <c r="F239" s="174"/>
      <c r="G239" s="173" t="s">
        <v>270</v>
      </c>
      <c r="H239" s="263">
        <v>205</v>
      </c>
      <c r="I239" s="357">
        <f>I240+I241</f>
        <v>0</v>
      </c>
      <c r="J239" s="357">
        <f>J240+J241</f>
        <v>0</v>
      </c>
      <c r="K239" s="357">
        <f>K240+K241</f>
        <v>0</v>
      </c>
      <c r="L239" s="357">
        <f>L240+L241</f>
        <v>0</v>
      </c>
      <c r="M239" s="107"/>
      <c r="N239" s="107"/>
      <c r="O239" s="107"/>
      <c r="P239" s="107"/>
      <c r="Q239" s="107"/>
    </row>
    <row r="240" spans="1:17" ht="15" customHeight="1">
      <c r="A240" s="171">
        <v>3</v>
      </c>
      <c r="B240" s="172">
        <v>2</v>
      </c>
      <c r="C240" s="172">
        <v>1</v>
      </c>
      <c r="D240" s="172">
        <v>3</v>
      </c>
      <c r="E240" s="172">
        <v>1</v>
      </c>
      <c r="F240" s="174">
        <v>1</v>
      </c>
      <c r="G240" s="173" t="s">
        <v>271</v>
      </c>
      <c r="H240" s="262">
        <v>206</v>
      </c>
      <c r="I240" s="361"/>
      <c r="J240" s="361"/>
      <c r="K240" s="361"/>
      <c r="L240" s="361"/>
      <c r="M240" s="107"/>
      <c r="N240" s="107"/>
      <c r="O240" s="107"/>
      <c r="P240" s="107"/>
      <c r="Q240" s="107"/>
    </row>
    <row r="241" spans="1:17" ht="13.5" customHeight="1">
      <c r="A241" s="171">
        <v>3</v>
      </c>
      <c r="B241" s="172">
        <v>2</v>
      </c>
      <c r="C241" s="172">
        <v>1</v>
      </c>
      <c r="D241" s="172">
        <v>3</v>
      </c>
      <c r="E241" s="172">
        <v>1</v>
      </c>
      <c r="F241" s="174">
        <v>2</v>
      </c>
      <c r="G241" s="173" t="s">
        <v>272</v>
      </c>
      <c r="H241" s="263">
        <v>207</v>
      </c>
      <c r="I241" s="390"/>
      <c r="J241" s="386"/>
      <c r="K241" s="390"/>
      <c r="L241" s="390"/>
      <c r="M241" s="107"/>
      <c r="N241" s="107"/>
      <c r="O241" s="107"/>
      <c r="P241" s="107"/>
      <c r="Q241" s="107"/>
    </row>
    <row r="242" spans="1:17" ht="13.5" customHeight="1">
      <c r="A242" s="171">
        <v>3</v>
      </c>
      <c r="B242" s="172">
        <v>2</v>
      </c>
      <c r="C242" s="172">
        <v>1</v>
      </c>
      <c r="D242" s="172">
        <v>4</v>
      </c>
      <c r="E242" s="172"/>
      <c r="F242" s="174"/>
      <c r="G242" s="173" t="s">
        <v>115</v>
      </c>
      <c r="H242" s="262">
        <v>208</v>
      </c>
      <c r="I242" s="357">
        <f>I243</f>
        <v>0</v>
      </c>
      <c r="J242" s="358">
        <f>J243</f>
        <v>0</v>
      </c>
      <c r="K242" s="357">
        <f>K243</f>
        <v>0</v>
      </c>
      <c r="L242" s="358">
        <f>L243</f>
        <v>0</v>
      </c>
      <c r="M242" s="107"/>
      <c r="N242" s="107"/>
      <c r="O242" s="107"/>
      <c r="P242" s="107"/>
      <c r="Q242" s="107"/>
    </row>
    <row r="243" spans="1:17" ht="12.75" customHeight="1">
      <c r="A243" s="168">
        <v>3</v>
      </c>
      <c r="B243" s="166">
        <v>2</v>
      </c>
      <c r="C243" s="166">
        <v>1</v>
      </c>
      <c r="D243" s="166">
        <v>4</v>
      </c>
      <c r="E243" s="166">
        <v>1</v>
      </c>
      <c r="F243" s="169"/>
      <c r="G243" s="167" t="s">
        <v>115</v>
      </c>
      <c r="H243" s="263">
        <v>209</v>
      </c>
      <c r="I243" s="369">
        <f>SUM(I244:I245)</f>
        <v>0</v>
      </c>
      <c r="J243" s="370">
        <f>SUM(J244:J245)</f>
        <v>0</v>
      </c>
      <c r="K243" s="371">
        <f>SUM(K244:K245)</f>
        <v>0</v>
      </c>
      <c r="L243" s="371">
        <f>SUM(L244:L245)</f>
        <v>0</v>
      </c>
      <c r="M243" s="107"/>
      <c r="N243" s="107"/>
      <c r="O243" s="107"/>
      <c r="P243" s="107"/>
      <c r="Q243" s="107"/>
    </row>
    <row r="244" spans="1:17" ht="19.5" customHeight="1">
      <c r="A244" s="171">
        <v>3</v>
      </c>
      <c r="B244" s="172">
        <v>2</v>
      </c>
      <c r="C244" s="172">
        <v>1</v>
      </c>
      <c r="D244" s="172">
        <v>4</v>
      </c>
      <c r="E244" s="172">
        <v>1</v>
      </c>
      <c r="F244" s="174">
        <v>1</v>
      </c>
      <c r="G244" s="173" t="s">
        <v>271</v>
      </c>
      <c r="H244" s="262">
        <v>210</v>
      </c>
      <c r="I244" s="361"/>
      <c r="J244" s="361"/>
      <c r="K244" s="361"/>
      <c r="L244" s="361"/>
      <c r="M244" s="107"/>
      <c r="N244" s="107"/>
      <c r="O244" s="107"/>
      <c r="P244" s="107"/>
      <c r="Q244" s="107"/>
    </row>
    <row r="245" spans="1:17" ht="16.5" customHeight="1">
      <c r="A245" s="171">
        <v>3</v>
      </c>
      <c r="B245" s="172">
        <v>2</v>
      </c>
      <c r="C245" s="172">
        <v>1</v>
      </c>
      <c r="D245" s="172">
        <v>4</v>
      </c>
      <c r="E245" s="172">
        <v>1</v>
      </c>
      <c r="F245" s="174">
        <v>2</v>
      </c>
      <c r="G245" s="173" t="s">
        <v>272</v>
      </c>
      <c r="H245" s="263">
        <v>211</v>
      </c>
      <c r="I245" s="361"/>
      <c r="J245" s="361"/>
      <c r="K245" s="361"/>
      <c r="L245" s="361"/>
      <c r="M245" s="107"/>
      <c r="N245" s="107"/>
      <c r="O245" s="107"/>
      <c r="P245" s="107"/>
      <c r="Q245" s="107"/>
    </row>
    <row r="246" spans="1:17" ht="13.5" customHeight="1">
      <c r="A246" s="440">
        <v>1</v>
      </c>
      <c r="B246" s="435"/>
      <c r="C246" s="435"/>
      <c r="D246" s="435"/>
      <c r="E246" s="435"/>
      <c r="F246" s="436"/>
      <c r="G246" s="266">
        <v>2</v>
      </c>
      <c r="H246" s="220">
        <v>3</v>
      </c>
      <c r="I246" s="400">
        <v>4</v>
      </c>
      <c r="J246" s="401">
        <v>5</v>
      </c>
      <c r="K246" s="402">
        <v>6</v>
      </c>
      <c r="L246" s="402">
        <v>7</v>
      </c>
      <c r="M246" s="107"/>
      <c r="N246" s="107"/>
      <c r="O246" s="107"/>
      <c r="P246" s="107"/>
      <c r="Q246" s="107"/>
    </row>
    <row r="247" spans="1:17" ht="25.5">
      <c r="A247" s="171">
        <v>3</v>
      </c>
      <c r="B247" s="172">
        <v>2</v>
      </c>
      <c r="C247" s="172">
        <v>1</v>
      </c>
      <c r="D247" s="172">
        <v>5</v>
      </c>
      <c r="E247" s="172"/>
      <c r="F247" s="174"/>
      <c r="G247" s="173" t="s">
        <v>118</v>
      </c>
      <c r="H247" s="262">
        <v>212</v>
      </c>
      <c r="I247" s="357">
        <f t="shared" ref="I247:L248" si="23">I248</f>
        <v>0</v>
      </c>
      <c r="J247" s="372">
        <f t="shared" si="23"/>
        <v>0</v>
      </c>
      <c r="K247" s="358">
        <f t="shared" si="23"/>
        <v>0</v>
      </c>
      <c r="L247" s="358">
        <f t="shared" si="23"/>
        <v>0</v>
      </c>
      <c r="N247" s="107"/>
      <c r="O247" s="107"/>
      <c r="P247" s="107"/>
      <c r="Q247" s="107"/>
    </row>
    <row r="248" spans="1:17" ht="30.75" customHeight="1">
      <c r="A248" s="171">
        <v>3</v>
      </c>
      <c r="B248" s="172">
        <v>2</v>
      </c>
      <c r="C248" s="172">
        <v>1</v>
      </c>
      <c r="D248" s="172">
        <v>5</v>
      </c>
      <c r="E248" s="172">
        <v>1</v>
      </c>
      <c r="F248" s="174"/>
      <c r="G248" s="173" t="s">
        <v>118</v>
      </c>
      <c r="H248" s="263">
        <v>213</v>
      </c>
      <c r="I248" s="358">
        <f t="shared" si="23"/>
        <v>0</v>
      </c>
      <c r="J248" s="372">
        <f t="shared" si="23"/>
        <v>0</v>
      </c>
      <c r="K248" s="358">
        <f t="shared" si="23"/>
        <v>0</v>
      </c>
      <c r="L248" s="358">
        <f t="shared" si="23"/>
        <v>0</v>
      </c>
      <c r="M248" s="107"/>
      <c r="N248" s="107"/>
      <c r="O248" s="107"/>
      <c r="P248" s="107"/>
      <c r="Q248" s="107"/>
    </row>
    <row r="249" spans="1:17" ht="25.5">
      <c r="A249" s="214">
        <v>3</v>
      </c>
      <c r="B249" s="240">
        <v>2</v>
      </c>
      <c r="C249" s="240">
        <v>1</v>
      </c>
      <c r="D249" s="240">
        <v>5</v>
      </c>
      <c r="E249" s="240">
        <v>1</v>
      </c>
      <c r="F249" s="248">
        <v>1</v>
      </c>
      <c r="G249" s="241" t="s">
        <v>118</v>
      </c>
      <c r="H249" s="263">
        <v>214</v>
      </c>
      <c r="I249" s="390"/>
      <c r="J249" s="390"/>
      <c r="K249" s="390"/>
      <c r="L249" s="390"/>
      <c r="M249" s="107"/>
      <c r="N249" s="107"/>
      <c r="O249" s="107"/>
      <c r="P249" s="107"/>
      <c r="Q249" s="107"/>
    </row>
    <row r="250" spans="1:17" ht="409.6">
      <c r="A250" s="171">
        <v>3</v>
      </c>
      <c r="B250" s="172">
        <v>2</v>
      </c>
      <c r="C250" s="172">
        <v>1</v>
      </c>
      <c r="D250" s="172">
        <v>6</v>
      </c>
      <c r="E250" s="172"/>
      <c r="F250" s="174"/>
      <c r="G250" s="173" t="s">
        <v>273</v>
      </c>
      <c r="H250" s="263">
        <v>215</v>
      </c>
      <c r="I250" s="357">
        <f>I251</f>
        <v>0</v>
      </c>
      <c r="J250" s="372">
        <f t="shared" ref="J250:L251" si="24">J251</f>
        <v>0</v>
      </c>
      <c r="K250" s="358">
        <f t="shared" si="24"/>
        <v>0</v>
      </c>
      <c r="L250" s="358">
        <f t="shared" si="24"/>
        <v>0</v>
      </c>
      <c r="M250" s="107"/>
      <c r="N250" s="107"/>
      <c r="O250" s="107"/>
      <c r="P250" s="107"/>
      <c r="Q250" s="107"/>
    </row>
    <row r="251" spans="1:17" ht="409.6">
      <c r="A251" s="171">
        <v>3</v>
      </c>
      <c r="B251" s="171">
        <v>2</v>
      </c>
      <c r="C251" s="172">
        <v>1</v>
      </c>
      <c r="D251" s="172">
        <v>6</v>
      </c>
      <c r="E251" s="172">
        <v>1</v>
      </c>
      <c r="F251" s="174"/>
      <c r="G251" s="173" t="s">
        <v>273</v>
      </c>
      <c r="H251" s="263">
        <v>216</v>
      </c>
      <c r="I251" s="357">
        <f>I252</f>
        <v>0</v>
      </c>
      <c r="J251" s="372">
        <f t="shared" si="24"/>
        <v>0</v>
      </c>
      <c r="K251" s="358">
        <f t="shared" si="24"/>
        <v>0</v>
      </c>
      <c r="L251" s="358">
        <f t="shared" si="24"/>
        <v>0</v>
      </c>
      <c r="M251" s="107"/>
      <c r="N251" s="107"/>
      <c r="O251" s="107"/>
      <c r="P251" s="107"/>
      <c r="Q251" s="107"/>
    </row>
    <row r="252" spans="1:17" ht="15.75" customHeight="1">
      <c r="A252" s="193">
        <v>3</v>
      </c>
      <c r="B252" s="193">
        <v>2</v>
      </c>
      <c r="C252" s="188">
        <v>1</v>
      </c>
      <c r="D252" s="188">
        <v>6</v>
      </c>
      <c r="E252" s="188">
        <v>1</v>
      </c>
      <c r="F252" s="191">
        <v>1</v>
      </c>
      <c r="G252" s="189" t="s">
        <v>273</v>
      </c>
      <c r="H252" s="263">
        <v>217</v>
      </c>
      <c r="I252" s="390"/>
      <c r="J252" s="390"/>
      <c r="K252" s="390"/>
      <c r="L252" s="390"/>
      <c r="M252" s="107"/>
      <c r="N252" s="107"/>
      <c r="O252" s="107"/>
      <c r="P252" s="107"/>
      <c r="Q252" s="107"/>
    </row>
    <row r="253" spans="1:17" ht="13.5" customHeight="1">
      <c r="A253" s="171">
        <v>3</v>
      </c>
      <c r="B253" s="171">
        <v>2</v>
      </c>
      <c r="C253" s="172">
        <v>1</v>
      </c>
      <c r="D253" s="172">
        <v>7</v>
      </c>
      <c r="E253" s="172"/>
      <c r="F253" s="174"/>
      <c r="G253" s="173" t="s">
        <v>274</v>
      </c>
      <c r="H253" s="263">
        <v>218</v>
      </c>
      <c r="I253" s="357">
        <f>I254</f>
        <v>0</v>
      </c>
      <c r="J253" s="372">
        <f>J254</f>
        <v>0</v>
      </c>
      <c r="K253" s="358">
        <f>K254</f>
        <v>0</v>
      </c>
      <c r="L253" s="358">
        <f>L254</f>
        <v>0</v>
      </c>
      <c r="M253" s="107"/>
      <c r="N253" s="107"/>
      <c r="O253" s="107"/>
      <c r="P253" s="107"/>
      <c r="Q253" s="107"/>
    </row>
    <row r="254" spans="1:17" ht="409.6">
      <c r="A254" s="171">
        <v>3</v>
      </c>
      <c r="B254" s="172">
        <v>2</v>
      </c>
      <c r="C254" s="172">
        <v>1</v>
      </c>
      <c r="D254" s="172">
        <v>7</v>
      </c>
      <c r="E254" s="172">
        <v>1</v>
      </c>
      <c r="F254" s="174"/>
      <c r="G254" s="173" t="s">
        <v>274</v>
      </c>
      <c r="H254" s="263">
        <v>219</v>
      </c>
      <c r="I254" s="357">
        <f>I255+I256</f>
        <v>0</v>
      </c>
      <c r="J254" s="357">
        <f>J255+J256</f>
        <v>0</v>
      </c>
      <c r="K254" s="357">
        <f>K255+K256</f>
        <v>0</v>
      </c>
      <c r="L254" s="357">
        <f>L255+L256</f>
        <v>0</v>
      </c>
      <c r="M254" s="107"/>
      <c r="N254" s="107"/>
      <c r="O254" s="107"/>
      <c r="P254" s="107"/>
      <c r="Q254" s="107"/>
    </row>
    <row r="255" spans="1:17" ht="15" customHeight="1">
      <c r="A255" s="171">
        <v>3</v>
      </c>
      <c r="B255" s="172">
        <v>2</v>
      </c>
      <c r="C255" s="172">
        <v>1</v>
      </c>
      <c r="D255" s="172">
        <v>7</v>
      </c>
      <c r="E255" s="172">
        <v>1</v>
      </c>
      <c r="F255" s="174">
        <v>1</v>
      </c>
      <c r="G255" s="173" t="s">
        <v>271</v>
      </c>
      <c r="H255" s="263">
        <v>220</v>
      </c>
      <c r="I255" s="390"/>
      <c r="J255" s="390"/>
      <c r="K255" s="390"/>
      <c r="L255" s="390"/>
      <c r="M255" s="107"/>
      <c r="N255" s="107"/>
      <c r="O255" s="107"/>
      <c r="P255" s="107"/>
      <c r="Q255" s="107"/>
    </row>
    <row r="256" spans="1:17" ht="15" customHeight="1">
      <c r="A256" s="171">
        <v>3</v>
      </c>
      <c r="B256" s="172">
        <v>2</v>
      </c>
      <c r="C256" s="172">
        <v>1</v>
      </c>
      <c r="D256" s="172">
        <v>7</v>
      </c>
      <c r="E256" s="172">
        <v>1</v>
      </c>
      <c r="F256" s="174">
        <v>2</v>
      </c>
      <c r="G256" s="173" t="s">
        <v>272</v>
      </c>
      <c r="H256" s="263">
        <v>221</v>
      </c>
      <c r="I256" s="361"/>
      <c r="J256" s="361"/>
      <c r="K256" s="361"/>
      <c r="L256" s="361"/>
      <c r="M256" s="107"/>
      <c r="N256" s="107"/>
      <c r="O256" s="107"/>
      <c r="P256" s="107"/>
      <c r="Q256" s="107"/>
    </row>
    <row r="257" spans="1:17" ht="12" customHeight="1">
      <c r="A257" s="215">
        <v>3</v>
      </c>
      <c r="B257" s="175">
        <v>2</v>
      </c>
      <c r="C257" s="175">
        <v>2</v>
      </c>
      <c r="D257" s="267"/>
      <c r="E257" s="267"/>
      <c r="F257" s="268"/>
      <c r="G257" s="231" t="s">
        <v>275</v>
      </c>
      <c r="H257" s="263">
        <v>222</v>
      </c>
      <c r="I257" s="357">
        <f>SUM(I258+I264+I268+I272+I276+I279+I282)</f>
        <v>0</v>
      </c>
      <c r="J257" s="372">
        <f>SUM(J258+J264+J268+J272+J276+J279+J282)</f>
        <v>0</v>
      </c>
      <c r="K257" s="358">
        <f>SUM(K258+K264+K268+K272+K276+K279+K282)</f>
        <v>0</v>
      </c>
      <c r="L257" s="357">
        <f>SUM(L258+L264+L268+L272+L276+L279+L282)</f>
        <v>0</v>
      </c>
      <c r="M257" s="107"/>
      <c r="N257" s="107"/>
      <c r="O257" s="107"/>
      <c r="P257" s="107"/>
      <c r="Q257" s="107"/>
    </row>
    <row r="258" spans="1:17" ht="25.5">
      <c r="A258" s="171">
        <v>3</v>
      </c>
      <c r="B258" s="172">
        <v>2</v>
      </c>
      <c r="C258" s="172">
        <v>2</v>
      </c>
      <c r="D258" s="172">
        <v>1</v>
      </c>
      <c r="E258" s="172"/>
      <c r="F258" s="174"/>
      <c r="G258" s="173" t="s">
        <v>122</v>
      </c>
      <c r="H258" s="263">
        <v>223</v>
      </c>
      <c r="I258" s="357">
        <f>I259</f>
        <v>0</v>
      </c>
      <c r="J258" s="372">
        <f>J259</f>
        <v>0</v>
      </c>
      <c r="K258" s="358">
        <f>K259</f>
        <v>0</v>
      </c>
      <c r="L258" s="357">
        <f>L259</f>
        <v>0</v>
      </c>
      <c r="M258" s="107"/>
      <c r="N258" s="107"/>
      <c r="O258" s="107"/>
      <c r="P258" s="107"/>
      <c r="Q258" s="107"/>
    </row>
    <row r="259" spans="1:17" ht="25.5">
      <c r="A259" s="176">
        <v>3</v>
      </c>
      <c r="B259" s="171">
        <v>2</v>
      </c>
      <c r="C259" s="172">
        <v>2</v>
      </c>
      <c r="D259" s="172">
        <v>1</v>
      </c>
      <c r="E259" s="172">
        <v>1</v>
      </c>
      <c r="F259" s="174"/>
      <c r="G259" s="173" t="s">
        <v>276</v>
      </c>
      <c r="H259" s="263">
        <v>224</v>
      </c>
      <c r="I259" s="357">
        <f>SUM(I260:I263)</f>
        <v>0</v>
      </c>
      <c r="J259" s="357">
        <f>SUM(J260:J263)</f>
        <v>0</v>
      </c>
      <c r="K259" s="357">
        <f>SUM(K260:K263)</f>
        <v>0</v>
      </c>
      <c r="L259" s="357">
        <f>SUM(L260:L263)</f>
        <v>0</v>
      </c>
      <c r="M259" s="107"/>
      <c r="N259" s="107"/>
      <c r="O259" s="107"/>
      <c r="P259" s="107"/>
      <c r="Q259" s="107"/>
    </row>
    <row r="260" spans="1:17" ht="409.6">
      <c r="A260" s="176">
        <v>3</v>
      </c>
      <c r="B260" s="171">
        <v>2</v>
      </c>
      <c r="C260" s="172">
        <v>2</v>
      </c>
      <c r="D260" s="172">
        <v>1</v>
      </c>
      <c r="E260" s="172">
        <v>1</v>
      </c>
      <c r="F260" s="174">
        <v>1</v>
      </c>
      <c r="G260" s="173" t="s">
        <v>108</v>
      </c>
      <c r="H260" s="263">
        <v>225</v>
      </c>
      <c r="I260" s="361"/>
      <c r="J260" s="361"/>
      <c r="K260" s="361"/>
      <c r="L260" s="361"/>
      <c r="M260" s="107"/>
      <c r="N260" s="107"/>
      <c r="O260" s="107"/>
      <c r="P260" s="107"/>
      <c r="Q260" s="107"/>
    </row>
    <row r="261" spans="1:17" ht="18" customHeight="1">
      <c r="A261" s="239">
        <v>3</v>
      </c>
      <c r="B261" s="168">
        <v>2</v>
      </c>
      <c r="C261" s="166">
        <v>2</v>
      </c>
      <c r="D261" s="166">
        <v>1</v>
      </c>
      <c r="E261" s="166">
        <v>1</v>
      </c>
      <c r="F261" s="169">
        <v>2</v>
      </c>
      <c r="G261" s="269" t="s">
        <v>109</v>
      </c>
      <c r="H261" s="263">
        <v>226</v>
      </c>
      <c r="I261" s="361"/>
      <c r="J261" s="361"/>
      <c r="K261" s="361"/>
      <c r="L261" s="361"/>
      <c r="M261" s="107"/>
      <c r="N261" s="107"/>
      <c r="O261" s="107"/>
      <c r="P261" s="107"/>
      <c r="Q261" s="107"/>
    </row>
    <row r="262" spans="1:17" ht="15" customHeight="1">
      <c r="A262" s="176">
        <v>3</v>
      </c>
      <c r="B262" s="171">
        <v>2</v>
      </c>
      <c r="C262" s="172">
        <v>2</v>
      </c>
      <c r="D262" s="172">
        <v>1</v>
      </c>
      <c r="E262" s="172">
        <v>1</v>
      </c>
      <c r="F262" s="174">
        <v>3</v>
      </c>
      <c r="G262" s="173" t="s">
        <v>154</v>
      </c>
      <c r="H262" s="263">
        <v>227</v>
      </c>
      <c r="I262" s="361"/>
      <c r="J262" s="361"/>
      <c r="K262" s="361"/>
      <c r="L262" s="361"/>
      <c r="M262" s="107"/>
      <c r="N262" s="107"/>
      <c r="O262" s="107"/>
      <c r="P262" s="107"/>
      <c r="Q262" s="107"/>
    </row>
    <row r="263" spans="1:17" ht="15" customHeight="1">
      <c r="A263" s="176">
        <v>3</v>
      </c>
      <c r="B263" s="171">
        <v>2</v>
      </c>
      <c r="C263" s="172">
        <v>2</v>
      </c>
      <c r="D263" s="172">
        <v>1</v>
      </c>
      <c r="E263" s="172">
        <v>1</v>
      </c>
      <c r="F263" s="174">
        <v>4</v>
      </c>
      <c r="G263" s="173" t="s">
        <v>155</v>
      </c>
      <c r="H263" s="263">
        <v>228</v>
      </c>
      <c r="I263" s="361"/>
      <c r="J263" s="360"/>
      <c r="K263" s="361"/>
      <c r="L263" s="361"/>
      <c r="M263" s="107"/>
      <c r="N263" s="107"/>
      <c r="O263" s="107"/>
      <c r="P263" s="107"/>
      <c r="Q263" s="107"/>
    </row>
    <row r="264" spans="1:17" ht="25.5">
      <c r="A264" s="176">
        <v>3</v>
      </c>
      <c r="B264" s="171">
        <v>2</v>
      </c>
      <c r="C264" s="172">
        <v>2</v>
      </c>
      <c r="D264" s="172">
        <v>2</v>
      </c>
      <c r="E264" s="172"/>
      <c r="F264" s="174"/>
      <c r="G264" s="173" t="s">
        <v>267</v>
      </c>
      <c r="H264" s="263">
        <v>229</v>
      </c>
      <c r="I264" s="357">
        <f>I265</f>
        <v>0</v>
      </c>
      <c r="J264" s="358">
        <f>J265</f>
        <v>0</v>
      </c>
      <c r="K264" s="357">
        <f>K265</f>
        <v>0</v>
      </c>
      <c r="L264" s="358">
        <f>L265</f>
        <v>0</v>
      </c>
      <c r="M264" s="107"/>
      <c r="N264" s="107"/>
      <c r="O264" s="107"/>
      <c r="P264" s="107"/>
      <c r="Q264" s="107"/>
    </row>
    <row r="265" spans="1:17" ht="25.5">
      <c r="A265" s="171">
        <v>3</v>
      </c>
      <c r="B265" s="172">
        <v>2</v>
      </c>
      <c r="C265" s="166">
        <v>2</v>
      </c>
      <c r="D265" s="166">
        <v>2</v>
      </c>
      <c r="E265" s="166">
        <v>1</v>
      </c>
      <c r="F265" s="169"/>
      <c r="G265" s="167" t="s">
        <v>267</v>
      </c>
      <c r="H265" s="263">
        <v>230</v>
      </c>
      <c r="I265" s="369">
        <f>SUM(I266:I267)</f>
        <v>0</v>
      </c>
      <c r="J265" s="370">
        <f>SUM(J266:J267)</f>
        <v>0</v>
      </c>
      <c r="K265" s="371">
        <f>SUM(K266:K267)</f>
        <v>0</v>
      </c>
      <c r="L265" s="371">
        <f>SUM(L266:L267)</f>
        <v>0</v>
      </c>
      <c r="M265" s="107"/>
      <c r="N265" s="107"/>
      <c r="O265" s="107"/>
      <c r="P265" s="107"/>
      <c r="Q265" s="107"/>
    </row>
    <row r="266" spans="1:17" ht="409.6">
      <c r="A266" s="171">
        <v>3</v>
      </c>
      <c r="B266" s="172">
        <v>2</v>
      </c>
      <c r="C266" s="172">
        <v>2</v>
      </c>
      <c r="D266" s="172">
        <v>2</v>
      </c>
      <c r="E266" s="172">
        <v>1</v>
      </c>
      <c r="F266" s="174">
        <v>1</v>
      </c>
      <c r="G266" s="173" t="s">
        <v>268</v>
      </c>
      <c r="H266" s="263">
        <v>231</v>
      </c>
      <c r="I266" s="361"/>
      <c r="J266" s="361"/>
      <c r="K266" s="361"/>
      <c r="L266" s="361"/>
      <c r="M266" s="107"/>
      <c r="N266" s="107"/>
      <c r="O266" s="107"/>
      <c r="P266" s="107"/>
      <c r="Q266" s="107"/>
    </row>
    <row r="267" spans="1:17" ht="409.6">
      <c r="A267" s="171">
        <v>3</v>
      </c>
      <c r="B267" s="172">
        <v>2</v>
      </c>
      <c r="C267" s="172">
        <v>2</v>
      </c>
      <c r="D267" s="172">
        <v>2</v>
      </c>
      <c r="E267" s="172">
        <v>1</v>
      </c>
      <c r="F267" s="174">
        <v>2</v>
      </c>
      <c r="G267" s="171" t="s">
        <v>269</v>
      </c>
      <c r="H267" s="263">
        <v>232</v>
      </c>
      <c r="I267" s="361"/>
      <c r="J267" s="361"/>
      <c r="K267" s="361"/>
      <c r="L267" s="361"/>
      <c r="M267" s="107"/>
      <c r="N267" s="107"/>
      <c r="O267" s="107"/>
      <c r="P267" s="107"/>
      <c r="Q267" s="107"/>
    </row>
    <row r="268" spans="1:17" ht="409.6">
      <c r="A268" s="171">
        <v>3</v>
      </c>
      <c r="B268" s="172">
        <v>2</v>
      </c>
      <c r="C268" s="172">
        <v>2</v>
      </c>
      <c r="D268" s="172">
        <v>3</v>
      </c>
      <c r="E268" s="172"/>
      <c r="F268" s="174"/>
      <c r="G268" s="173" t="s">
        <v>270</v>
      </c>
      <c r="H268" s="263">
        <v>233</v>
      </c>
      <c r="I268" s="357">
        <f>I269</f>
        <v>0</v>
      </c>
      <c r="J268" s="372">
        <f>J269</f>
        <v>0</v>
      </c>
      <c r="K268" s="358">
        <f>K269</f>
        <v>0</v>
      </c>
      <c r="L268" s="358">
        <f>L269</f>
        <v>0</v>
      </c>
      <c r="M268" s="107"/>
      <c r="N268" s="107"/>
      <c r="O268" s="107"/>
      <c r="P268" s="107"/>
      <c r="Q268" s="107"/>
    </row>
    <row r="269" spans="1:17" ht="14.25" customHeight="1">
      <c r="A269" s="168">
        <v>3</v>
      </c>
      <c r="B269" s="172">
        <v>2</v>
      </c>
      <c r="C269" s="172">
        <v>2</v>
      </c>
      <c r="D269" s="172">
        <v>3</v>
      </c>
      <c r="E269" s="172">
        <v>1</v>
      </c>
      <c r="F269" s="174"/>
      <c r="G269" s="173" t="s">
        <v>270</v>
      </c>
      <c r="H269" s="263">
        <v>234</v>
      </c>
      <c r="I269" s="357">
        <f>I270+I271</f>
        <v>0</v>
      </c>
      <c r="J269" s="357">
        <f>J270+J271</f>
        <v>0</v>
      </c>
      <c r="K269" s="357">
        <f>K270+K271</f>
        <v>0</v>
      </c>
      <c r="L269" s="357">
        <f>L270+L271</f>
        <v>0</v>
      </c>
      <c r="M269" s="107"/>
      <c r="N269" s="107"/>
      <c r="O269" s="107"/>
      <c r="P269" s="107"/>
      <c r="Q269" s="107"/>
    </row>
    <row r="270" spans="1:17" ht="14.25" customHeight="1">
      <c r="A270" s="168">
        <v>3</v>
      </c>
      <c r="B270" s="172">
        <v>2</v>
      </c>
      <c r="C270" s="172">
        <v>2</v>
      </c>
      <c r="D270" s="172">
        <v>3</v>
      </c>
      <c r="E270" s="172">
        <v>1</v>
      </c>
      <c r="F270" s="174">
        <v>1</v>
      </c>
      <c r="G270" s="173" t="s">
        <v>271</v>
      </c>
      <c r="H270" s="263">
        <v>235</v>
      </c>
      <c r="I270" s="361"/>
      <c r="J270" s="361"/>
      <c r="K270" s="361"/>
      <c r="L270" s="361"/>
      <c r="M270" s="107"/>
      <c r="N270" s="107"/>
      <c r="O270" s="107"/>
      <c r="P270" s="107"/>
      <c r="Q270" s="107"/>
    </row>
    <row r="271" spans="1:17" ht="14.25" customHeight="1">
      <c r="A271" s="168">
        <v>3</v>
      </c>
      <c r="B271" s="172">
        <v>2</v>
      </c>
      <c r="C271" s="172">
        <v>2</v>
      </c>
      <c r="D271" s="172">
        <v>3</v>
      </c>
      <c r="E271" s="172">
        <v>1</v>
      </c>
      <c r="F271" s="174">
        <v>2</v>
      </c>
      <c r="G271" s="173" t="s">
        <v>272</v>
      </c>
      <c r="H271" s="263">
        <v>236</v>
      </c>
      <c r="I271" s="361"/>
      <c r="J271" s="361"/>
      <c r="K271" s="361"/>
      <c r="L271" s="361"/>
      <c r="M271" s="107"/>
      <c r="N271" s="107"/>
      <c r="O271" s="107"/>
      <c r="P271" s="107"/>
      <c r="Q271" s="107"/>
    </row>
    <row r="272" spans="1:17" ht="14.25" customHeight="1">
      <c r="A272" s="171">
        <v>3</v>
      </c>
      <c r="B272" s="172">
        <v>2</v>
      </c>
      <c r="C272" s="172">
        <v>2</v>
      </c>
      <c r="D272" s="172">
        <v>4</v>
      </c>
      <c r="E272" s="172"/>
      <c r="F272" s="174"/>
      <c r="G272" s="173" t="s">
        <v>115</v>
      </c>
      <c r="H272" s="263">
        <v>237</v>
      </c>
      <c r="I272" s="357">
        <f>I273</f>
        <v>0</v>
      </c>
      <c r="J272" s="372">
        <f>J273</f>
        <v>0</v>
      </c>
      <c r="K272" s="358">
        <f>K273</f>
        <v>0</v>
      </c>
      <c r="L272" s="358">
        <f>L273</f>
        <v>0</v>
      </c>
      <c r="M272" s="107"/>
      <c r="N272" s="107"/>
      <c r="O272" s="107"/>
      <c r="P272" s="107"/>
      <c r="Q272" s="107"/>
    </row>
    <row r="273" spans="1:17" ht="409.6">
      <c r="A273" s="171">
        <v>3</v>
      </c>
      <c r="B273" s="172">
        <v>2</v>
      </c>
      <c r="C273" s="172">
        <v>2</v>
      </c>
      <c r="D273" s="172">
        <v>4</v>
      </c>
      <c r="E273" s="172">
        <v>1</v>
      </c>
      <c r="F273" s="174"/>
      <c r="G273" s="173" t="s">
        <v>115</v>
      </c>
      <c r="H273" s="263">
        <v>238</v>
      </c>
      <c r="I273" s="357">
        <f>SUM(I274:I275)</f>
        <v>0</v>
      </c>
      <c r="J273" s="372">
        <f>SUM(J274:J275)</f>
        <v>0</v>
      </c>
      <c r="K273" s="358">
        <f>SUM(K274:K275)</f>
        <v>0</v>
      </c>
      <c r="L273" s="358">
        <f>SUM(L274:L275)</f>
        <v>0</v>
      </c>
      <c r="M273" s="107"/>
      <c r="N273" s="107"/>
      <c r="O273" s="107"/>
      <c r="P273" s="107"/>
      <c r="Q273" s="107"/>
    </row>
    <row r="274" spans="1:17" ht="14.25" customHeight="1">
      <c r="A274" s="171">
        <v>3</v>
      </c>
      <c r="B274" s="172">
        <v>2</v>
      </c>
      <c r="C274" s="172">
        <v>2</v>
      </c>
      <c r="D274" s="172">
        <v>4</v>
      </c>
      <c r="E274" s="172">
        <v>1</v>
      </c>
      <c r="F274" s="174">
        <v>1</v>
      </c>
      <c r="G274" s="173" t="s">
        <v>271</v>
      </c>
      <c r="H274" s="263">
        <v>239</v>
      </c>
      <c r="I274" s="361"/>
      <c r="J274" s="361"/>
      <c r="K274" s="361"/>
      <c r="L274" s="361"/>
      <c r="M274" s="107"/>
      <c r="N274" s="107"/>
      <c r="O274" s="107"/>
      <c r="P274" s="107"/>
      <c r="Q274" s="107"/>
    </row>
    <row r="275" spans="1:17" ht="14.25" customHeight="1">
      <c r="A275" s="168">
        <v>3</v>
      </c>
      <c r="B275" s="166">
        <v>2</v>
      </c>
      <c r="C275" s="166">
        <v>2</v>
      </c>
      <c r="D275" s="166">
        <v>4</v>
      </c>
      <c r="E275" s="166">
        <v>1</v>
      </c>
      <c r="F275" s="169">
        <v>2</v>
      </c>
      <c r="G275" s="176" t="s">
        <v>272</v>
      </c>
      <c r="H275" s="263">
        <v>240</v>
      </c>
      <c r="I275" s="361"/>
      <c r="J275" s="361"/>
      <c r="K275" s="361"/>
      <c r="L275" s="361"/>
      <c r="M275" s="107"/>
      <c r="N275" s="107"/>
      <c r="O275" s="107"/>
      <c r="P275" s="107"/>
      <c r="Q275" s="107"/>
    </row>
    <row r="276" spans="1:17" ht="29.25" customHeight="1">
      <c r="A276" s="171">
        <v>3</v>
      </c>
      <c r="B276" s="172">
        <v>2</v>
      </c>
      <c r="C276" s="172">
        <v>2</v>
      </c>
      <c r="D276" s="172">
        <v>5</v>
      </c>
      <c r="E276" s="172"/>
      <c r="F276" s="174"/>
      <c r="G276" s="173" t="s">
        <v>118</v>
      </c>
      <c r="H276" s="263">
        <v>241</v>
      </c>
      <c r="I276" s="357">
        <f>I277</f>
        <v>0</v>
      </c>
      <c r="J276" s="372">
        <f t="shared" ref="J276:L277" si="25">J277</f>
        <v>0</v>
      </c>
      <c r="K276" s="358">
        <f t="shared" si="25"/>
        <v>0</v>
      </c>
      <c r="L276" s="358">
        <f t="shared" si="25"/>
        <v>0</v>
      </c>
      <c r="M276" s="107"/>
      <c r="N276" s="107"/>
      <c r="O276" s="107"/>
      <c r="P276" s="107"/>
      <c r="Q276" s="107"/>
    </row>
    <row r="277" spans="1:17" ht="26.25" customHeight="1">
      <c r="A277" s="171">
        <v>3</v>
      </c>
      <c r="B277" s="172">
        <v>2</v>
      </c>
      <c r="C277" s="172">
        <v>2</v>
      </c>
      <c r="D277" s="172">
        <v>5</v>
      </c>
      <c r="E277" s="172">
        <v>1</v>
      </c>
      <c r="F277" s="174"/>
      <c r="G277" s="173" t="s">
        <v>118</v>
      </c>
      <c r="H277" s="263">
        <v>242</v>
      </c>
      <c r="I277" s="357">
        <f>I278</f>
        <v>0</v>
      </c>
      <c r="J277" s="372">
        <f t="shared" si="25"/>
        <v>0</v>
      </c>
      <c r="K277" s="372">
        <f t="shared" si="25"/>
        <v>0</v>
      </c>
      <c r="L277" s="358">
        <f t="shared" si="25"/>
        <v>0</v>
      </c>
      <c r="M277" s="107"/>
      <c r="N277" s="107"/>
      <c r="O277" s="107"/>
      <c r="P277" s="107"/>
      <c r="Q277" s="107"/>
    </row>
    <row r="278" spans="1:17" ht="30" customHeight="1">
      <c r="A278" s="187">
        <v>3</v>
      </c>
      <c r="B278" s="188">
        <v>2</v>
      </c>
      <c r="C278" s="188">
        <v>2</v>
      </c>
      <c r="D278" s="188">
        <v>5</v>
      </c>
      <c r="E278" s="188">
        <v>1</v>
      </c>
      <c r="F278" s="191">
        <v>1</v>
      </c>
      <c r="G278" s="189" t="s">
        <v>118</v>
      </c>
      <c r="H278" s="263">
        <v>243</v>
      </c>
      <c r="I278" s="361"/>
      <c r="J278" s="361"/>
      <c r="K278" s="361"/>
      <c r="L278" s="361"/>
      <c r="M278" s="107"/>
      <c r="N278" s="107"/>
      <c r="O278" s="107"/>
      <c r="P278" s="107"/>
      <c r="Q278" s="107"/>
    </row>
    <row r="279" spans="1:17" ht="13.5" customHeight="1">
      <c r="A279" s="171">
        <v>3</v>
      </c>
      <c r="B279" s="172">
        <v>2</v>
      </c>
      <c r="C279" s="172">
        <v>2</v>
      </c>
      <c r="D279" s="172">
        <v>6</v>
      </c>
      <c r="E279" s="172"/>
      <c r="F279" s="174"/>
      <c r="G279" s="173" t="s">
        <v>273</v>
      </c>
      <c r="H279" s="263">
        <v>244</v>
      </c>
      <c r="I279" s="357">
        <f>I280</f>
        <v>0</v>
      </c>
      <c r="J279" s="392">
        <f t="shared" ref="J279:L280" si="26">J280</f>
        <v>0</v>
      </c>
      <c r="K279" s="372">
        <f t="shared" si="26"/>
        <v>0</v>
      </c>
      <c r="L279" s="358">
        <f t="shared" si="26"/>
        <v>0</v>
      </c>
      <c r="M279" s="107"/>
      <c r="N279" s="107"/>
      <c r="O279" s="107"/>
      <c r="P279" s="107"/>
      <c r="Q279" s="107"/>
    </row>
    <row r="280" spans="1:17" ht="15" customHeight="1">
      <c r="A280" s="171">
        <v>3</v>
      </c>
      <c r="B280" s="172">
        <v>2</v>
      </c>
      <c r="C280" s="172">
        <v>2</v>
      </c>
      <c r="D280" s="172">
        <v>6</v>
      </c>
      <c r="E280" s="172">
        <v>1</v>
      </c>
      <c r="F280" s="174"/>
      <c r="G280" s="173" t="s">
        <v>273</v>
      </c>
      <c r="H280" s="263">
        <v>245</v>
      </c>
      <c r="I280" s="357">
        <f>I281</f>
        <v>0</v>
      </c>
      <c r="J280" s="392">
        <f t="shared" si="26"/>
        <v>0</v>
      </c>
      <c r="K280" s="372">
        <f t="shared" si="26"/>
        <v>0</v>
      </c>
      <c r="L280" s="358">
        <f t="shared" si="26"/>
        <v>0</v>
      </c>
      <c r="M280" s="107"/>
      <c r="N280" s="107"/>
      <c r="O280" s="107"/>
      <c r="P280" s="107"/>
      <c r="Q280" s="107"/>
    </row>
    <row r="281" spans="1:17" ht="15" customHeight="1">
      <c r="A281" s="171">
        <v>3</v>
      </c>
      <c r="B281" s="240">
        <v>2</v>
      </c>
      <c r="C281" s="240">
        <v>2</v>
      </c>
      <c r="D281" s="172">
        <v>6</v>
      </c>
      <c r="E281" s="240">
        <v>1</v>
      </c>
      <c r="F281" s="248">
        <v>1</v>
      </c>
      <c r="G281" s="241" t="s">
        <v>273</v>
      </c>
      <c r="H281" s="263">
        <v>246</v>
      </c>
      <c r="I281" s="361"/>
      <c r="J281" s="361"/>
      <c r="K281" s="361"/>
      <c r="L281" s="361"/>
      <c r="M281" s="107"/>
      <c r="N281" s="107"/>
      <c r="O281" s="107"/>
      <c r="P281" s="107"/>
      <c r="Q281" s="107"/>
    </row>
    <row r="282" spans="1:17" ht="15" customHeight="1">
      <c r="A282" s="176">
        <v>3</v>
      </c>
      <c r="B282" s="171">
        <v>2</v>
      </c>
      <c r="C282" s="172">
        <v>2</v>
      </c>
      <c r="D282" s="172">
        <v>7</v>
      </c>
      <c r="E282" s="172"/>
      <c r="F282" s="174"/>
      <c r="G282" s="173" t="s">
        <v>274</v>
      </c>
      <c r="H282" s="263">
        <v>247</v>
      </c>
      <c r="I282" s="357">
        <f>I283</f>
        <v>0</v>
      </c>
      <c r="J282" s="392">
        <f>J283</f>
        <v>0</v>
      </c>
      <c r="K282" s="372">
        <f>K283</f>
        <v>0</v>
      </c>
      <c r="L282" s="358">
        <f>L283</f>
        <v>0</v>
      </c>
      <c r="M282" s="107"/>
      <c r="N282" s="107"/>
      <c r="O282" s="107"/>
      <c r="P282" s="107"/>
      <c r="Q282" s="107"/>
    </row>
    <row r="283" spans="1:17" ht="21" customHeight="1">
      <c r="A283" s="176">
        <v>3</v>
      </c>
      <c r="B283" s="171">
        <v>2</v>
      </c>
      <c r="C283" s="172">
        <v>2</v>
      </c>
      <c r="D283" s="172">
        <v>7</v>
      </c>
      <c r="E283" s="172">
        <v>1</v>
      </c>
      <c r="F283" s="174"/>
      <c r="G283" s="173" t="s">
        <v>274</v>
      </c>
      <c r="H283" s="263">
        <v>248</v>
      </c>
      <c r="I283" s="357">
        <f>I284+I285</f>
        <v>0</v>
      </c>
      <c r="J283" s="357">
        <f>J284+J285</f>
        <v>0</v>
      </c>
      <c r="K283" s="357">
        <f>K284+K285</f>
        <v>0</v>
      </c>
      <c r="L283" s="357">
        <f>L284+L285</f>
        <v>0</v>
      </c>
      <c r="M283" s="107"/>
      <c r="N283" s="107"/>
      <c r="O283" s="107"/>
      <c r="P283" s="107"/>
      <c r="Q283" s="107"/>
    </row>
    <row r="284" spans="1:17" ht="17.25" customHeight="1">
      <c r="A284" s="176">
        <v>3</v>
      </c>
      <c r="B284" s="171">
        <v>2</v>
      </c>
      <c r="C284" s="171">
        <v>2</v>
      </c>
      <c r="D284" s="172">
        <v>7</v>
      </c>
      <c r="E284" s="172">
        <v>1</v>
      </c>
      <c r="F284" s="174">
        <v>1</v>
      </c>
      <c r="G284" s="173" t="s">
        <v>271</v>
      </c>
      <c r="H284" s="263">
        <v>249</v>
      </c>
      <c r="I284" s="361"/>
      <c r="J284" s="361"/>
      <c r="K284" s="361"/>
      <c r="L284" s="361"/>
      <c r="M284" s="107"/>
      <c r="N284" s="107"/>
      <c r="O284" s="107"/>
      <c r="P284" s="107"/>
      <c r="Q284" s="107"/>
    </row>
    <row r="285" spans="1:17" ht="28.5" customHeight="1">
      <c r="A285" s="176">
        <v>3</v>
      </c>
      <c r="B285" s="171">
        <v>2</v>
      </c>
      <c r="C285" s="171">
        <v>2</v>
      </c>
      <c r="D285" s="172">
        <v>7</v>
      </c>
      <c r="E285" s="172">
        <v>1</v>
      </c>
      <c r="F285" s="174">
        <v>2</v>
      </c>
      <c r="G285" s="173" t="s">
        <v>272</v>
      </c>
      <c r="H285" s="263">
        <v>250</v>
      </c>
      <c r="I285" s="361"/>
      <c r="J285" s="361"/>
      <c r="K285" s="361"/>
      <c r="L285" s="361"/>
      <c r="M285" s="107"/>
      <c r="N285" s="107"/>
      <c r="O285" s="107"/>
      <c r="P285" s="107"/>
      <c r="Q285" s="107"/>
    </row>
    <row r="286" spans="1:17" ht="18" customHeight="1">
      <c r="A286" s="440">
        <v>1</v>
      </c>
      <c r="B286" s="435"/>
      <c r="C286" s="435"/>
      <c r="D286" s="435"/>
      <c r="E286" s="435"/>
      <c r="F286" s="436"/>
      <c r="G286" s="338">
        <v>2</v>
      </c>
      <c r="H286" s="220">
        <v>3</v>
      </c>
      <c r="I286" s="400">
        <v>4</v>
      </c>
      <c r="J286" s="403">
        <v>5</v>
      </c>
      <c r="K286" s="402">
        <v>6</v>
      </c>
      <c r="L286" s="402">
        <v>7</v>
      </c>
      <c r="M286" s="107"/>
      <c r="N286" s="107"/>
      <c r="O286" s="107"/>
      <c r="P286" s="107"/>
      <c r="Q286" s="107"/>
    </row>
    <row r="287" spans="1:17" ht="30" customHeight="1">
      <c r="A287" s="178">
        <v>3</v>
      </c>
      <c r="B287" s="178">
        <v>3</v>
      </c>
      <c r="C287" s="164"/>
      <c r="D287" s="216"/>
      <c r="E287" s="216"/>
      <c r="F287" s="217"/>
      <c r="G287" s="224" t="s">
        <v>277</v>
      </c>
      <c r="H287" s="263">
        <v>251</v>
      </c>
      <c r="I287" s="354">
        <f>SUM(I288+I316)</f>
        <v>0</v>
      </c>
      <c r="J287" s="393">
        <f>SUM(J288+J316)</f>
        <v>0</v>
      </c>
      <c r="K287" s="388">
        <f>SUM(K288+K316)</f>
        <v>0</v>
      </c>
      <c r="L287" s="389">
        <f>SUM(L288+L316)</f>
        <v>0</v>
      </c>
      <c r="M287" s="107"/>
      <c r="N287" s="107"/>
      <c r="O287" s="107"/>
      <c r="P287" s="107"/>
      <c r="Q287" s="107"/>
    </row>
    <row r="288" spans="1:17" ht="13.5" customHeight="1">
      <c r="A288" s="176">
        <v>3</v>
      </c>
      <c r="B288" s="176">
        <v>3</v>
      </c>
      <c r="C288" s="171">
        <v>1</v>
      </c>
      <c r="D288" s="172"/>
      <c r="E288" s="172"/>
      <c r="F288" s="174"/>
      <c r="G288" s="231" t="s">
        <v>265</v>
      </c>
      <c r="H288" s="263">
        <v>252</v>
      </c>
      <c r="I288" s="357">
        <f>SUM(I289+I294+I298+I302+I306+I309+I312)</f>
        <v>0</v>
      </c>
      <c r="J288" s="392">
        <f>SUM(J289+J294+J298+J302+J306+J309+J312)</f>
        <v>0</v>
      </c>
      <c r="K288" s="372">
        <f>SUM(K289+K294+K298+K302+K306+K309+K312)</f>
        <v>0</v>
      </c>
      <c r="L288" s="358">
        <f>SUM(L289+L294+L298+L302+L306+L309+L312)</f>
        <v>0</v>
      </c>
      <c r="M288" s="107"/>
      <c r="N288" s="107"/>
      <c r="O288" s="107"/>
      <c r="P288" s="107"/>
      <c r="Q288" s="107"/>
    </row>
    <row r="289" spans="1:17" ht="26.25" customHeight="1">
      <c r="A289" s="176">
        <v>3</v>
      </c>
      <c r="B289" s="176">
        <v>3</v>
      </c>
      <c r="C289" s="171">
        <v>1</v>
      </c>
      <c r="D289" s="172">
        <v>1</v>
      </c>
      <c r="E289" s="172"/>
      <c r="F289" s="174"/>
      <c r="G289" s="173" t="s">
        <v>266</v>
      </c>
      <c r="H289" s="270">
        <v>253</v>
      </c>
      <c r="I289" s="357">
        <f>I290</f>
        <v>0</v>
      </c>
      <c r="J289" s="392">
        <f>J290</f>
        <v>0</v>
      </c>
      <c r="K289" s="372">
        <f>K290</f>
        <v>0</v>
      </c>
      <c r="L289" s="358">
        <f>L290</f>
        <v>0</v>
      </c>
      <c r="M289" s="107"/>
      <c r="N289" s="107"/>
      <c r="O289" s="107"/>
      <c r="P289" s="107"/>
      <c r="Q289" s="107"/>
    </row>
    <row r="290" spans="1:17" ht="27.75" customHeight="1">
      <c r="A290" s="176">
        <v>3</v>
      </c>
      <c r="B290" s="176">
        <v>3</v>
      </c>
      <c r="C290" s="171">
        <v>1</v>
      </c>
      <c r="D290" s="172">
        <v>1</v>
      </c>
      <c r="E290" s="172">
        <v>1</v>
      </c>
      <c r="F290" s="174"/>
      <c r="G290" s="173" t="s">
        <v>266</v>
      </c>
      <c r="H290" s="263">
        <v>254</v>
      </c>
      <c r="I290" s="357">
        <f>SUM(I291:I293)</f>
        <v>0</v>
      </c>
      <c r="J290" s="392">
        <f>SUM(J291:J293)</f>
        <v>0</v>
      </c>
      <c r="K290" s="372">
        <f>SUM(K291:K293)</f>
        <v>0</v>
      </c>
      <c r="L290" s="358">
        <f>SUM(L291:L293)</f>
        <v>0</v>
      </c>
      <c r="M290" s="107"/>
      <c r="N290" s="107"/>
      <c r="O290" s="107"/>
      <c r="P290" s="107"/>
      <c r="Q290" s="107"/>
    </row>
    <row r="291" spans="1:17" ht="15" customHeight="1">
      <c r="A291" s="176">
        <v>3</v>
      </c>
      <c r="B291" s="176">
        <v>3</v>
      </c>
      <c r="C291" s="171">
        <v>1</v>
      </c>
      <c r="D291" s="172">
        <v>1</v>
      </c>
      <c r="E291" s="172">
        <v>1</v>
      </c>
      <c r="F291" s="174">
        <v>1</v>
      </c>
      <c r="G291" s="173" t="s">
        <v>108</v>
      </c>
      <c r="H291" s="270">
        <v>255</v>
      </c>
      <c r="I291" s="361"/>
      <c r="J291" s="361"/>
      <c r="K291" s="361"/>
      <c r="L291" s="361"/>
      <c r="M291" s="107"/>
      <c r="N291" s="107"/>
      <c r="O291" s="107"/>
      <c r="P291" s="107"/>
      <c r="Q291" s="107"/>
    </row>
    <row r="292" spans="1:17" ht="14.25" customHeight="1">
      <c r="A292" s="176">
        <v>3</v>
      </c>
      <c r="B292" s="176">
        <v>3</v>
      </c>
      <c r="C292" s="171">
        <v>1</v>
      </c>
      <c r="D292" s="172">
        <v>1</v>
      </c>
      <c r="E292" s="172">
        <v>1</v>
      </c>
      <c r="F292" s="174">
        <v>2</v>
      </c>
      <c r="G292" s="173" t="s">
        <v>109</v>
      </c>
      <c r="H292" s="263">
        <v>256</v>
      </c>
      <c r="I292" s="361"/>
      <c r="J292" s="361"/>
      <c r="K292" s="361"/>
      <c r="L292" s="361"/>
      <c r="M292" s="107"/>
      <c r="N292" s="107"/>
      <c r="O292" s="107"/>
      <c r="P292" s="107"/>
      <c r="Q292" s="107"/>
    </row>
    <row r="293" spans="1:17" ht="14.25" customHeight="1">
      <c r="A293" s="176">
        <v>3</v>
      </c>
      <c r="B293" s="171">
        <v>3</v>
      </c>
      <c r="C293" s="168">
        <v>1</v>
      </c>
      <c r="D293" s="172">
        <v>1</v>
      </c>
      <c r="E293" s="172">
        <v>1</v>
      </c>
      <c r="F293" s="174">
        <v>3</v>
      </c>
      <c r="G293" s="173" t="s">
        <v>110</v>
      </c>
      <c r="H293" s="270">
        <v>257</v>
      </c>
      <c r="I293" s="361"/>
      <c r="J293" s="361"/>
      <c r="K293" s="361"/>
      <c r="L293" s="361"/>
      <c r="M293" s="107"/>
      <c r="N293" s="107"/>
      <c r="O293" s="107"/>
      <c r="P293" s="107"/>
      <c r="Q293" s="107"/>
    </row>
    <row r="294" spans="1:17" ht="25.5">
      <c r="A294" s="239">
        <v>3</v>
      </c>
      <c r="B294" s="168">
        <v>3</v>
      </c>
      <c r="C294" s="171">
        <v>1</v>
      </c>
      <c r="D294" s="172">
        <v>2</v>
      </c>
      <c r="E294" s="172"/>
      <c r="F294" s="174"/>
      <c r="G294" s="173" t="s">
        <v>278</v>
      </c>
      <c r="H294" s="263">
        <v>258</v>
      </c>
      <c r="I294" s="357">
        <f>I295</f>
        <v>0</v>
      </c>
      <c r="J294" s="392">
        <f>J295</f>
        <v>0</v>
      </c>
      <c r="K294" s="372">
        <f>K295</f>
        <v>0</v>
      </c>
      <c r="L294" s="358">
        <f>L295</f>
        <v>0</v>
      </c>
      <c r="M294" s="107"/>
      <c r="N294" s="107"/>
      <c r="O294" s="107"/>
      <c r="P294" s="107"/>
      <c r="Q294" s="107"/>
    </row>
    <row r="295" spans="1:17" ht="24.75" customHeight="1">
      <c r="A295" s="239">
        <v>3</v>
      </c>
      <c r="B295" s="239">
        <v>3</v>
      </c>
      <c r="C295" s="168">
        <v>1</v>
      </c>
      <c r="D295" s="166">
        <v>2</v>
      </c>
      <c r="E295" s="166">
        <v>1</v>
      </c>
      <c r="F295" s="169"/>
      <c r="G295" s="167" t="s">
        <v>278</v>
      </c>
      <c r="H295" s="270">
        <v>259</v>
      </c>
      <c r="I295" s="369">
        <f>SUM(I296:I297)</f>
        <v>0</v>
      </c>
      <c r="J295" s="394">
        <f>SUM(J296:J297)</f>
        <v>0</v>
      </c>
      <c r="K295" s="370">
        <f>SUM(K296:K297)</f>
        <v>0</v>
      </c>
      <c r="L295" s="371">
        <f>SUM(L296:L297)</f>
        <v>0</v>
      </c>
      <c r="M295" s="107"/>
      <c r="N295" s="107"/>
      <c r="O295" s="107"/>
      <c r="P295" s="107"/>
      <c r="Q295" s="107"/>
    </row>
    <row r="296" spans="1:17" ht="15" customHeight="1">
      <c r="A296" s="176">
        <v>3</v>
      </c>
      <c r="B296" s="176">
        <v>3</v>
      </c>
      <c r="C296" s="171">
        <v>1</v>
      </c>
      <c r="D296" s="172">
        <v>2</v>
      </c>
      <c r="E296" s="172">
        <v>1</v>
      </c>
      <c r="F296" s="174">
        <v>1</v>
      </c>
      <c r="G296" s="173" t="s">
        <v>268</v>
      </c>
      <c r="H296" s="263">
        <v>260</v>
      </c>
      <c r="I296" s="361"/>
      <c r="J296" s="361"/>
      <c r="K296" s="361"/>
      <c r="L296" s="361"/>
      <c r="M296" s="107"/>
      <c r="N296" s="107"/>
      <c r="O296" s="107"/>
      <c r="P296" s="107"/>
      <c r="Q296" s="107"/>
    </row>
    <row r="297" spans="1:17" ht="13.5" customHeight="1">
      <c r="A297" s="180">
        <v>3</v>
      </c>
      <c r="B297" s="247">
        <v>3</v>
      </c>
      <c r="C297" s="214">
        <v>1</v>
      </c>
      <c r="D297" s="240">
        <v>2</v>
      </c>
      <c r="E297" s="240">
        <v>1</v>
      </c>
      <c r="F297" s="248">
        <v>2</v>
      </c>
      <c r="G297" s="241" t="s">
        <v>269</v>
      </c>
      <c r="H297" s="270">
        <v>261</v>
      </c>
      <c r="I297" s="361"/>
      <c r="J297" s="361"/>
      <c r="K297" s="361"/>
      <c r="L297" s="361"/>
      <c r="M297" s="107"/>
      <c r="N297" s="107"/>
      <c r="O297" s="107"/>
      <c r="P297" s="107"/>
      <c r="Q297" s="107"/>
    </row>
    <row r="298" spans="1:17" ht="14.25" customHeight="1">
      <c r="A298" s="171">
        <v>3</v>
      </c>
      <c r="B298" s="173">
        <v>3</v>
      </c>
      <c r="C298" s="171">
        <v>1</v>
      </c>
      <c r="D298" s="172">
        <v>3</v>
      </c>
      <c r="E298" s="172"/>
      <c r="F298" s="174"/>
      <c r="G298" s="173" t="s">
        <v>270</v>
      </c>
      <c r="H298" s="263">
        <v>262</v>
      </c>
      <c r="I298" s="357">
        <f>I299</f>
        <v>0</v>
      </c>
      <c r="J298" s="392">
        <f>J299</f>
        <v>0</v>
      </c>
      <c r="K298" s="372">
        <f>K299</f>
        <v>0</v>
      </c>
      <c r="L298" s="358">
        <f>L299</f>
        <v>0</v>
      </c>
      <c r="M298" s="107"/>
      <c r="N298" s="107"/>
      <c r="O298" s="107"/>
      <c r="P298" s="107"/>
      <c r="Q298" s="107"/>
    </row>
    <row r="299" spans="1:17" ht="15" customHeight="1">
      <c r="A299" s="171">
        <v>3</v>
      </c>
      <c r="B299" s="241">
        <v>3</v>
      </c>
      <c r="C299" s="214">
        <v>1</v>
      </c>
      <c r="D299" s="240">
        <v>3</v>
      </c>
      <c r="E299" s="240">
        <v>1</v>
      </c>
      <c r="F299" s="248"/>
      <c r="G299" s="241" t="s">
        <v>270</v>
      </c>
      <c r="H299" s="270">
        <v>263</v>
      </c>
      <c r="I299" s="358">
        <f>I300+I301</f>
        <v>0</v>
      </c>
      <c r="J299" s="358">
        <f>J300+J301</f>
        <v>0</v>
      </c>
      <c r="K299" s="358">
        <f>K300+K301</f>
        <v>0</v>
      </c>
      <c r="L299" s="358">
        <f>L300+L301</f>
        <v>0</v>
      </c>
      <c r="M299" s="107"/>
      <c r="N299" s="107"/>
      <c r="O299" s="107"/>
      <c r="P299" s="107"/>
      <c r="Q299" s="107"/>
    </row>
    <row r="300" spans="1:17" ht="14.25" customHeight="1">
      <c r="A300" s="171">
        <v>3</v>
      </c>
      <c r="B300" s="173">
        <v>3</v>
      </c>
      <c r="C300" s="171">
        <v>1</v>
      </c>
      <c r="D300" s="172">
        <v>3</v>
      </c>
      <c r="E300" s="172">
        <v>1</v>
      </c>
      <c r="F300" s="174">
        <v>1</v>
      </c>
      <c r="G300" s="173" t="s">
        <v>271</v>
      </c>
      <c r="H300" s="263">
        <v>264</v>
      </c>
      <c r="I300" s="390"/>
      <c r="J300" s="390"/>
      <c r="K300" s="390"/>
      <c r="L300" s="395"/>
      <c r="M300" s="107"/>
      <c r="N300" s="107"/>
      <c r="O300" s="107"/>
      <c r="P300" s="107"/>
      <c r="Q300" s="107"/>
    </row>
    <row r="301" spans="1:17" ht="14.25" customHeight="1">
      <c r="A301" s="171">
        <v>3</v>
      </c>
      <c r="B301" s="173">
        <v>3</v>
      </c>
      <c r="C301" s="171">
        <v>1</v>
      </c>
      <c r="D301" s="172">
        <v>3</v>
      </c>
      <c r="E301" s="172">
        <v>1</v>
      </c>
      <c r="F301" s="174">
        <v>2</v>
      </c>
      <c r="G301" s="173" t="s">
        <v>272</v>
      </c>
      <c r="H301" s="270">
        <v>265</v>
      </c>
      <c r="I301" s="361"/>
      <c r="J301" s="361"/>
      <c r="K301" s="361"/>
      <c r="L301" s="361"/>
      <c r="M301" s="107"/>
      <c r="N301" s="107"/>
      <c r="O301" s="107"/>
      <c r="P301" s="107"/>
      <c r="Q301" s="107"/>
    </row>
    <row r="302" spans="1:17" ht="409.6">
      <c r="A302" s="171">
        <v>3</v>
      </c>
      <c r="B302" s="173">
        <v>3</v>
      </c>
      <c r="C302" s="171">
        <v>1</v>
      </c>
      <c r="D302" s="172">
        <v>4</v>
      </c>
      <c r="E302" s="172"/>
      <c r="F302" s="174"/>
      <c r="G302" s="173" t="s">
        <v>125</v>
      </c>
      <c r="H302" s="263">
        <v>266</v>
      </c>
      <c r="I302" s="357">
        <f>I303</f>
        <v>0</v>
      </c>
      <c r="J302" s="392">
        <f>J303</f>
        <v>0</v>
      </c>
      <c r="K302" s="372">
        <f>K303</f>
        <v>0</v>
      </c>
      <c r="L302" s="358">
        <f>L303</f>
        <v>0</v>
      </c>
      <c r="M302" s="107"/>
      <c r="N302" s="107"/>
      <c r="O302" s="107"/>
      <c r="P302" s="107"/>
      <c r="Q302" s="107"/>
    </row>
    <row r="303" spans="1:17" ht="15" customHeight="1">
      <c r="A303" s="176">
        <v>3</v>
      </c>
      <c r="B303" s="171">
        <v>3</v>
      </c>
      <c r="C303" s="172">
        <v>1</v>
      </c>
      <c r="D303" s="172">
        <v>4</v>
      </c>
      <c r="E303" s="172">
        <v>1</v>
      </c>
      <c r="F303" s="174"/>
      <c r="G303" s="173" t="s">
        <v>125</v>
      </c>
      <c r="H303" s="270">
        <v>267</v>
      </c>
      <c r="I303" s="357">
        <f>SUM(I304:I305)</f>
        <v>0</v>
      </c>
      <c r="J303" s="357">
        <f>SUM(J304:J305)</f>
        <v>0</v>
      </c>
      <c r="K303" s="357">
        <f>SUM(K304:K305)</f>
        <v>0</v>
      </c>
      <c r="L303" s="357">
        <f>SUM(L304:L305)</f>
        <v>0</v>
      </c>
      <c r="M303" s="107"/>
      <c r="N303" s="107"/>
      <c r="O303" s="107"/>
      <c r="P303" s="107"/>
      <c r="Q303" s="107"/>
    </row>
    <row r="304" spans="1:17" ht="409.6">
      <c r="A304" s="176">
        <v>3</v>
      </c>
      <c r="B304" s="171">
        <v>3</v>
      </c>
      <c r="C304" s="172">
        <v>1</v>
      </c>
      <c r="D304" s="172">
        <v>4</v>
      </c>
      <c r="E304" s="172">
        <v>1</v>
      </c>
      <c r="F304" s="174">
        <v>1</v>
      </c>
      <c r="G304" s="173" t="s">
        <v>271</v>
      </c>
      <c r="H304" s="263">
        <v>268</v>
      </c>
      <c r="I304" s="360"/>
      <c r="J304" s="361"/>
      <c r="K304" s="361"/>
      <c r="L304" s="360"/>
      <c r="M304" s="107"/>
      <c r="N304" s="107"/>
      <c r="O304" s="107"/>
      <c r="P304" s="107"/>
      <c r="Q304" s="107"/>
    </row>
    <row r="305" spans="1:17" ht="14.25" customHeight="1">
      <c r="A305" s="187">
        <v>3</v>
      </c>
      <c r="B305" s="188">
        <v>3</v>
      </c>
      <c r="C305" s="188">
        <v>1</v>
      </c>
      <c r="D305" s="188">
        <v>4</v>
      </c>
      <c r="E305" s="188">
        <v>1</v>
      </c>
      <c r="F305" s="191">
        <v>2</v>
      </c>
      <c r="G305" s="188" t="s">
        <v>272</v>
      </c>
      <c r="H305" s="270">
        <v>269</v>
      </c>
      <c r="I305" s="361"/>
      <c r="J305" s="390"/>
      <c r="K305" s="390"/>
      <c r="L305" s="395"/>
      <c r="M305" s="107"/>
      <c r="N305" s="107"/>
      <c r="O305" s="107"/>
      <c r="P305" s="107"/>
      <c r="Q305" s="107"/>
    </row>
    <row r="306" spans="1:17" ht="27" customHeight="1">
      <c r="A306" s="171">
        <v>3</v>
      </c>
      <c r="B306" s="172">
        <v>3</v>
      </c>
      <c r="C306" s="172">
        <v>1</v>
      </c>
      <c r="D306" s="172">
        <v>5</v>
      </c>
      <c r="E306" s="172"/>
      <c r="F306" s="174"/>
      <c r="G306" s="173" t="s">
        <v>126</v>
      </c>
      <c r="H306" s="263">
        <v>270</v>
      </c>
      <c r="I306" s="371">
        <f t="shared" ref="I306:L307" si="27">I307</f>
        <v>0</v>
      </c>
      <c r="J306" s="392">
        <f t="shared" si="27"/>
        <v>0</v>
      </c>
      <c r="K306" s="358">
        <f t="shared" si="27"/>
        <v>0</v>
      </c>
      <c r="L306" s="358">
        <f t="shared" si="27"/>
        <v>0</v>
      </c>
      <c r="M306" s="107"/>
      <c r="N306" s="107"/>
      <c r="O306" s="107"/>
      <c r="P306" s="107"/>
      <c r="Q306" s="107"/>
    </row>
    <row r="307" spans="1:17" ht="27" customHeight="1">
      <c r="A307" s="168">
        <v>3</v>
      </c>
      <c r="B307" s="240">
        <v>3</v>
      </c>
      <c r="C307" s="240">
        <v>1</v>
      </c>
      <c r="D307" s="240">
        <v>5</v>
      </c>
      <c r="E307" s="240">
        <v>1</v>
      </c>
      <c r="F307" s="248"/>
      <c r="G307" s="241" t="s">
        <v>126</v>
      </c>
      <c r="H307" s="270">
        <v>271</v>
      </c>
      <c r="I307" s="358">
        <f t="shared" si="27"/>
        <v>0</v>
      </c>
      <c r="J307" s="394">
        <f t="shared" si="27"/>
        <v>0</v>
      </c>
      <c r="K307" s="371">
        <f t="shared" si="27"/>
        <v>0</v>
      </c>
      <c r="L307" s="371">
        <f t="shared" si="27"/>
        <v>0</v>
      </c>
      <c r="M307" s="107"/>
      <c r="N307" s="107"/>
      <c r="O307" s="107"/>
      <c r="P307" s="107"/>
      <c r="Q307" s="107"/>
    </row>
    <row r="308" spans="1:17" ht="25.5" customHeight="1">
      <c r="A308" s="171">
        <v>3</v>
      </c>
      <c r="B308" s="172">
        <v>3</v>
      </c>
      <c r="C308" s="172">
        <v>1</v>
      </c>
      <c r="D308" s="172">
        <v>5</v>
      </c>
      <c r="E308" s="172">
        <v>1</v>
      </c>
      <c r="F308" s="174">
        <v>1</v>
      </c>
      <c r="G308" s="173" t="s">
        <v>126</v>
      </c>
      <c r="H308" s="263">
        <v>272</v>
      </c>
      <c r="I308" s="361"/>
      <c r="J308" s="390"/>
      <c r="K308" s="390"/>
      <c r="L308" s="395"/>
      <c r="M308" s="107"/>
      <c r="N308" s="107"/>
      <c r="O308" s="107"/>
      <c r="P308" s="107"/>
      <c r="Q308" s="107"/>
    </row>
    <row r="309" spans="1:17" ht="12.75" customHeight="1">
      <c r="A309" s="171">
        <v>3</v>
      </c>
      <c r="B309" s="172">
        <v>3</v>
      </c>
      <c r="C309" s="172">
        <v>1</v>
      </c>
      <c r="D309" s="172">
        <v>6</v>
      </c>
      <c r="E309" s="172"/>
      <c r="F309" s="174"/>
      <c r="G309" s="173" t="s">
        <v>273</v>
      </c>
      <c r="H309" s="270">
        <v>273</v>
      </c>
      <c r="I309" s="358">
        <f t="shared" ref="I309:L310" si="28">I310</f>
        <v>0</v>
      </c>
      <c r="J309" s="392">
        <f t="shared" si="28"/>
        <v>0</v>
      </c>
      <c r="K309" s="358">
        <f t="shared" si="28"/>
        <v>0</v>
      </c>
      <c r="L309" s="358">
        <f t="shared" si="28"/>
        <v>0</v>
      </c>
      <c r="M309" s="107"/>
      <c r="N309" s="107"/>
      <c r="O309" s="107"/>
      <c r="P309" s="107"/>
      <c r="Q309" s="107"/>
    </row>
    <row r="310" spans="1:17" ht="14.25" customHeight="1">
      <c r="A310" s="171">
        <v>3</v>
      </c>
      <c r="B310" s="172">
        <v>3</v>
      </c>
      <c r="C310" s="172">
        <v>1</v>
      </c>
      <c r="D310" s="172">
        <v>6</v>
      </c>
      <c r="E310" s="172">
        <v>1</v>
      </c>
      <c r="F310" s="174"/>
      <c r="G310" s="173" t="s">
        <v>273</v>
      </c>
      <c r="H310" s="263">
        <v>274</v>
      </c>
      <c r="I310" s="357">
        <f t="shared" si="28"/>
        <v>0</v>
      </c>
      <c r="J310" s="392">
        <f t="shared" si="28"/>
        <v>0</v>
      </c>
      <c r="K310" s="358">
        <f t="shared" si="28"/>
        <v>0</v>
      </c>
      <c r="L310" s="358">
        <f t="shared" si="28"/>
        <v>0</v>
      </c>
      <c r="M310" s="107"/>
      <c r="N310" s="107"/>
      <c r="O310" s="107"/>
      <c r="P310" s="107"/>
      <c r="Q310" s="107"/>
    </row>
    <row r="311" spans="1:17" ht="14.25" customHeight="1">
      <c r="A311" s="171">
        <v>3</v>
      </c>
      <c r="B311" s="172">
        <v>3</v>
      </c>
      <c r="C311" s="172">
        <v>1</v>
      </c>
      <c r="D311" s="172">
        <v>6</v>
      </c>
      <c r="E311" s="172">
        <v>1</v>
      </c>
      <c r="F311" s="174">
        <v>1</v>
      </c>
      <c r="G311" s="173" t="s">
        <v>273</v>
      </c>
      <c r="H311" s="270">
        <v>275</v>
      </c>
      <c r="I311" s="390"/>
      <c r="J311" s="390"/>
      <c r="K311" s="390"/>
      <c r="L311" s="395"/>
      <c r="M311" s="107"/>
      <c r="N311" s="107"/>
      <c r="O311" s="107"/>
      <c r="P311" s="107"/>
      <c r="Q311" s="107"/>
    </row>
    <row r="312" spans="1:17" ht="12.75" customHeight="1">
      <c r="A312" s="171">
        <v>3</v>
      </c>
      <c r="B312" s="172">
        <v>3</v>
      </c>
      <c r="C312" s="172">
        <v>1</v>
      </c>
      <c r="D312" s="172">
        <v>7</v>
      </c>
      <c r="E312" s="172"/>
      <c r="F312" s="174"/>
      <c r="G312" s="173" t="s">
        <v>274</v>
      </c>
      <c r="H312" s="263">
        <v>276</v>
      </c>
      <c r="I312" s="357">
        <f>I313</f>
        <v>0</v>
      </c>
      <c r="J312" s="392">
        <f>J313</f>
        <v>0</v>
      </c>
      <c r="K312" s="358">
        <f>K313</f>
        <v>0</v>
      </c>
      <c r="L312" s="358">
        <f>L313</f>
        <v>0</v>
      </c>
      <c r="M312" s="107"/>
      <c r="N312" s="107"/>
      <c r="O312" s="107"/>
      <c r="P312" s="107"/>
      <c r="Q312" s="107"/>
    </row>
    <row r="313" spans="1:17" ht="12.75" customHeight="1">
      <c r="A313" s="171">
        <v>3</v>
      </c>
      <c r="B313" s="172">
        <v>3</v>
      </c>
      <c r="C313" s="172">
        <v>1</v>
      </c>
      <c r="D313" s="172">
        <v>7</v>
      </c>
      <c r="E313" s="172">
        <v>1</v>
      </c>
      <c r="F313" s="174"/>
      <c r="G313" s="173" t="s">
        <v>274</v>
      </c>
      <c r="H313" s="270">
        <v>277</v>
      </c>
      <c r="I313" s="357">
        <f>I314+I315</f>
        <v>0</v>
      </c>
      <c r="J313" s="357">
        <f>J314+J315</f>
        <v>0</v>
      </c>
      <c r="K313" s="357">
        <f>K314+K315</f>
        <v>0</v>
      </c>
      <c r="L313" s="357">
        <f>L314+L315</f>
        <v>0</v>
      </c>
      <c r="M313" s="107"/>
      <c r="N313" s="107"/>
      <c r="O313" s="107"/>
      <c r="P313" s="107"/>
      <c r="Q313" s="107"/>
    </row>
    <row r="314" spans="1:17" ht="12.75" customHeight="1">
      <c r="A314" s="171">
        <v>3</v>
      </c>
      <c r="B314" s="172">
        <v>3</v>
      </c>
      <c r="C314" s="172">
        <v>1</v>
      </c>
      <c r="D314" s="172">
        <v>7</v>
      </c>
      <c r="E314" s="172">
        <v>1</v>
      </c>
      <c r="F314" s="174">
        <v>1</v>
      </c>
      <c r="G314" s="173" t="s">
        <v>271</v>
      </c>
      <c r="H314" s="263">
        <v>278</v>
      </c>
      <c r="I314" s="390"/>
      <c r="J314" s="390"/>
      <c r="K314" s="390"/>
      <c r="L314" s="395"/>
      <c r="M314" s="107"/>
      <c r="N314" s="107"/>
      <c r="O314" s="107"/>
      <c r="P314" s="107"/>
      <c r="Q314" s="107"/>
    </row>
    <row r="315" spans="1:17" ht="12.75" customHeight="1">
      <c r="A315" s="171">
        <v>3</v>
      </c>
      <c r="B315" s="172">
        <v>3</v>
      </c>
      <c r="C315" s="172">
        <v>1</v>
      </c>
      <c r="D315" s="172">
        <v>7</v>
      </c>
      <c r="E315" s="172">
        <v>1</v>
      </c>
      <c r="F315" s="174">
        <v>2</v>
      </c>
      <c r="G315" s="173" t="s">
        <v>272</v>
      </c>
      <c r="H315" s="270">
        <v>279</v>
      </c>
      <c r="I315" s="361"/>
      <c r="J315" s="361"/>
      <c r="K315" s="361"/>
      <c r="L315" s="361"/>
      <c r="M315" s="107"/>
      <c r="N315" s="107"/>
      <c r="O315" s="107"/>
      <c r="P315" s="107"/>
      <c r="Q315" s="107"/>
    </row>
    <row r="316" spans="1:17" ht="12" customHeight="1">
      <c r="A316" s="171">
        <v>3</v>
      </c>
      <c r="B316" s="172">
        <v>3</v>
      </c>
      <c r="C316" s="172">
        <v>2</v>
      </c>
      <c r="D316" s="172"/>
      <c r="E316" s="172"/>
      <c r="F316" s="174"/>
      <c r="G316" s="231" t="s">
        <v>275</v>
      </c>
      <c r="H316" s="263">
        <v>280</v>
      </c>
      <c r="I316" s="357">
        <f>SUM(I317+I322+I326+I331+I335+I338+I341)</f>
        <v>0</v>
      </c>
      <c r="J316" s="392">
        <f>SUM(J317+J322+J326+J331+J335+J338+J341)</f>
        <v>0</v>
      </c>
      <c r="K316" s="358">
        <f>SUM(K317+K322+K326+K331+K335+K338+K341)</f>
        <v>0</v>
      </c>
      <c r="L316" s="358">
        <f>SUM(L317+L322+L326+L331+L335+L338+L341)</f>
        <v>0</v>
      </c>
      <c r="M316" s="107"/>
      <c r="N316" s="107"/>
      <c r="O316" s="107"/>
      <c r="P316" s="107"/>
      <c r="Q316" s="107"/>
    </row>
    <row r="317" spans="1:17" ht="24" customHeight="1">
      <c r="A317" s="171">
        <v>3</v>
      </c>
      <c r="B317" s="172">
        <v>3</v>
      </c>
      <c r="C317" s="172">
        <v>2</v>
      </c>
      <c r="D317" s="172">
        <v>1</v>
      </c>
      <c r="E317" s="172"/>
      <c r="F317" s="174"/>
      <c r="G317" s="173" t="s">
        <v>276</v>
      </c>
      <c r="H317" s="270">
        <v>281</v>
      </c>
      <c r="I317" s="357">
        <f>I318</f>
        <v>0</v>
      </c>
      <c r="J317" s="392">
        <f>J318</f>
        <v>0</v>
      </c>
      <c r="K317" s="358">
        <f>K318</f>
        <v>0</v>
      </c>
      <c r="L317" s="358">
        <f>L318</f>
        <v>0</v>
      </c>
      <c r="M317" s="107"/>
      <c r="N317" s="107"/>
      <c r="O317" s="107"/>
      <c r="P317" s="107"/>
      <c r="Q317" s="107"/>
    </row>
    <row r="318" spans="1:17" ht="25.5">
      <c r="A318" s="176">
        <v>3</v>
      </c>
      <c r="B318" s="171">
        <v>3</v>
      </c>
      <c r="C318" s="172">
        <v>2</v>
      </c>
      <c r="D318" s="173">
        <v>1</v>
      </c>
      <c r="E318" s="171">
        <v>1</v>
      </c>
      <c r="F318" s="174"/>
      <c r="G318" s="173" t="s">
        <v>276</v>
      </c>
      <c r="H318" s="263">
        <v>282</v>
      </c>
      <c r="I318" s="357">
        <f>SUM(I319:I321)</f>
        <v>0</v>
      </c>
      <c r="J318" s="392">
        <f>SUM(J319:J321)</f>
        <v>0</v>
      </c>
      <c r="K318" s="358">
        <f>SUM(K319:K321)</f>
        <v>0</v>
      </c>
      <c r="L318" s="358">
        <f>SUM(L319:L321)</f>
        <v>0</v>
      </c>
      <c r="M318" s="107"/>
      <c r="N318" s="107"/>
      <c r="O318" s="107"/>
      <c r="P318" s="107"/>
      <c r="Q318" s="107"/>
    </row>
    <row r="319" spans="1:17" ht="12" customHeight="1">
      <c r="A319" s="176">
        <v>3</v>
      </c>
      <c r="B319" s="171">
        <v>3</v>
      </c>
      <c r="C319" s="172">
        <v>2</v>
      </c>
      <c r="D319" s="173">
        <v>1</v>
      </c>
      <c r="E319" s="171">
        <v>1</v>
      </c>
      <c r="F319" s="174">
        <v>1</v>
      </c>
      <c r="G319" s="173" t="s">
        <v>108</v>
      </c>
      <c r="H319" s="270">
        <v>283</v>
      </c>
      <c r="I319" s="361"/>
      <c r="J319" s="361"/>
      <c r="K319" s="361"/>
      <c r="L319" s="361"/>
      <c r="M319" s="107"/>
      <c r="N319" s="107"/>
      <c r="O319" s="107"/>
      <c r="P319" s="107"/>
      <c r="Q319" s="107"/>
    </row>
    <row r="320" spans="1:17" ht="15" customHeight="1">
      <c r="A320" s="239">
        <v>3</v>
      </c>
      <c r="B320" s="168">
        <v>3</v>
      </c>
      <c r="C320" s="166">
        <v>2</v>
      </c>
      <c r="D320" s="167">
        <v>1</v>
      </c>
      <c r="E320" s="168">
        <v>1</v>
      </c>
      <c r="F320" s="169">
        <v>2</v>
      </c>
      <c r="G320" s="167" t="s">
        <v>109</v>
      </c>
      <c r="H320" s="263">
        <v>284</v>
      </c>
      <c r="I320" s="361"/>
      <c r="J320" s="361"/>
      <c r="K320" s="361"/>
      <c r="L320" s="361"/>
      <c r="M320" s="107"/>
      <c r="N320" s="107"/>
      <c r="O320" s="107"/>
      <c r="P320" s="107"/>
      <c r="Q320" s="107"/>
    </row>
    <row r="321" spans="1:17" ht="409.6">
      <c r="A321" s="176">
        <v>3</v>
      </c>
      <c r="B321" s="176">
        <v>3</v>
      </c>
      <c r="C321" s="171">
        <v>2</v>
      </c>
      <c r="D321" s="173">
        <v>1</v>
      </c>
      <c r="E321" s="171">
        <v>1</v>
      </c>
      <c r="F321" s="174">
        <v>3</v>
      </c>
      <c r="G321" s="173" t="s">
        <v>110</v>
      </c>
      <c r="H321" s="270">
        <v>285</v>
      </c>
      <c r="I321" s="361"/>
      <c r="J321" s="361"/>
      <c r="K321" s="361"/>
      <c r="L321" s="361"/>
      <c r="M321" s="107"/>
      <c r="N321" s="107"/>
      <c r="O321" s="107"/>
      <c r="P321" s="107"/>
      <c r="Q321" s="107"/>
    </row>
    <row r="322" spans="1:17" ht="25.5">
      <c r="A322" s="180">
        <v>3</v>
      </c>
      <c r="B322" s="180">
        <v>3</v>
      </c>
      <c r="C322" s="214">
        <v>2</v>
      </c>
      <c r="D322" s="241">
        <v>2</v>
      </c>
      <c r="E322" s="214"/>
      <c r="F322" s="248"/>
      <c r="G322" s="241" t="s">
        <v>278</v>
      </c>
      <c r="H322" s="263">
        <v>286</v>
      </c>
      <c r="I322" s="365">
        <f>I323</f>
        <v>0</v>
      </c>
      <c r="J322" s="396">
        <f>J323</f>
        <v>0</v>
      </c>
      <c r="K322" s="367">
        <f>K323</f>
        <v>0</v>
      </c>
      <c r="L322" s="367">
        <f>L323</f>
        <v>0</v>
      </c>
      <c r="M322" s="107"/>
      <c r="N322" s="107"/>
      <c r="O322" s="107"/>
      <c r="P322" s="107"/>
      <c r="Q322" s="107"/>
    </row>
    <row r="323" spans="1:17" ht="25.5">
      <c r="A323" s="176">
        <v>3</v>
      </c>
      <c r="B323" s="176">
        <v>3</v>
      </c>
      <c r="C323" s="171">
        <v>2</v>
      </c>
      <c r="D323" s="173">
        <v>2</v>
      </c>
      <c r="E323" s="171">
        <v>1</v>
      </c>
      <c r="F323" s="174"/>
      <c r="G323" s="173" t="s">
        <v>278</v>
      </c>
      <c r="H323" s="270">
        <v>287</v>
      </c>
      <c r="I323" s="357">
        <f>SUM(I324:I325)</f>
        <v>0</v>
      </c>
      <c r="J323" s="372">
        <f>SUM(J324:J325)</f>
        <v>0</v>
      </c>
      <c r="K323" s="358">
        <f>SUM(K324:K325)</f>
        <v>0</v>
      </c>
      <c r="L323" s="358">
        <f>SUM(L324:L325)</f>
        <v>0</v>
      </c>
      <c r="M323" s="107"/>
      <c r="N323" s="107"/>
      <c r="O323" s="107"/>
      <c r="P323" s="107"/>
      <c r="Q323" s="107"/>
    </row>
    <row r="324" spans="1:17" ht="409.6">
      <c r="A324" s="176">
        <v>3</v>
      </c>
      <c r="B324" s="176">
        <v>3</v>
      </c>
      <c r="C324" s="171">
        <v>2</v>
      </c>
      <c r="D324" s="173">
        <v>2</v>
      </c>
      <c r="E324" s="176">
        <v>1</v>
      </c>
      <c r="F324" s="227">
        <v>1</v>
      </c>
      <c r="G324" s="173" t="s">
        <v>268</v>
      </c>
      <c r="H324" s="263">
        <v>288</v>
      </c>
      <c r="I324" s="361"/>
      <c r="J324" s="361"/>
      <c r="K324" s="361"/>
      <c r="L324" s="361"/>
      <c r="M324" s="107"/>
      <c r="N324" s="107"/>
      <c r="O324" s="107"/>
      <c r="P324" s="107"/>
      <c r="Q324" s="107"/>
    </row>
    <row r="325" spans="1:17" ht="409.6">
      <c r="A325" s="180">
        <v>3</v>
      </c>
      <c r="B325" s="180">
        <v>3</v>
      </c>
      <c r="C325" s="181">
        <v>2</v>
      </c>
      <c r="D325" s="182">
        <v>2</v>
      </c>
      <c r="E325" s="183">
        <v>1</v>
      </c>
      <c r="F325" s="242">
        <v>2</v>
      </c>
      <c r="G325" s="183" t="s">
        <v>269</v>
      </c>
      <c r="H325" s="270">
        <v>289</v>
      </c>
      <c r="I325" s="361"/>
      <c r="J325" s="361"/>
      <c r="K325" s="361"/>
      <c r="L325" s="361"/>
      <c r="M325" s="107"/>
      <c r="N325" s="107"/>
      <c r="O325" s="107"/>
      <c r="P325" s="107"/>
      <c r="Q325" s="107"/>
    </row>
    <row r="326" spans="1:17" ht="15" customHeight="1">
      <c r="A326" s="176">
        <v>3</v>
      </c>
      <c r="B326" s="176">
        <v>3</v>
      </c>
      <c r="C326" s="171">
        <v>2</v>
      </c>
      <c r="D326" s="172">
        <v>3</v>
      </c>
      <c r="E326" s="173"/>
      <c r="F326" s="227"/>
      <c r="G326" s="173" t="s">
        <v>270</v>
      </c>
      <c r="H326" s="263">
        <v>290</v>
      </c>
      <c r="I326" s="357">
        <f>I328</f>
        <v>0</v>
      </c>
      <c r="J326" s="372">
        <f>J328</f>
        <v>0</v>
      </c>
      <c r="K326" s="372">
        <f>K328</f>
        <v>0</v>
      </c>
      <c r="L326" s="358">
        <f>L328</f>
        <v>0</v>
      </c>
      <c r="M326" s="107"/>
      <c r="N326" s="107"/>
      <c r="O326" s="107"/>
      <c r="P326" s="107"/>
      <c r="Q326" s="107"/>
    </row>
    <row r="327" spans="1:17" ht="15" customHeight="1">
      <c r="A327" s="440">
        <v>1</v>
      </c>
      <c r="B327" s="435"/>
      <c r="C327" s="435"/>
      <c r="D327" s="435"/>
      <c r="E327" s="435"/>
      <c r="F327" s="436"/>
      <c r="G327" s="338">
        <v>2</v>
      </c>
      <c r="H327" s="263">
        <v>3</v>
      </c>
      <c r="I327" s="400">
        <v>4</v>
      </c>
      <c r="J327" s="403">
        <v>5</v>
      </c>
      <c r="K327" s="402">
        <v>6</v>
      </c>
      <c r="L327" s="402">
        <v>7</v>
      </c>
      <c r="M327" s="107"/>
      <c r="N327" s="107"/>
      <c r="O327" s="107"/>
      <c r="P327" s="107"/>
      <c r="Q327" s="107"/>
    </row>
    <row r="328" spans="1:17" ht="15" customHeight="1">
      <c r="A328" s="176">
        <v>3</v>
      </c>
      <c r="B328" s="176">
        <v>3</v>
      </c>
      <c r="C328" s="171">
        <v>2</v>
      </c>
      <c r="D328" s="172">
        <v>3</v>
      </c>
      <c r="E328" s="173">
        <v>1</v>
      </c>
      <c r="F328" s="227"/>
      <c r="G328" s="172" t="s">
        <v>270</v>
      </c>
      <c r="H328" s="270">
        <v>291</v>
      </c>
      <c r="I328" s="357">
        <f>I329+I330</f>
        <v>0</v>
      </c>
      <c r="J328" s="357">
        <f>J329+J330</f>
        <v>0</v>
      </c>
      <c r="K328" s="357">
        <f>K329+K330</f>
        <v>0</v>
      </c>
      <c r="L328" s="357">
        <f>L329+L330</f>
        <v>0</v>
      </c>
      <c r="M328" s="107"/>
      <c r="N328" s="107"/>
      <c r="O328" s="107"/>
      <c r="P328" s="107"/>
      <c r="Q328" s="107"/>
    </row>
    <row r="329" spans="1:17" ht="15" customHeight="1">
      <c r="A329" s="176">
        <v>3</v>
      </c>
      <c r="B329" s="176">
        <v>3</v>
      </c>
      <c r="C329" s="171">
        <v>2</v>
      </c>
      <c r="D329" s="172">
        <v>3</v>
      </c>
      <c r="E329" s="173">
        <v>1</v>
      </c>
      <c r="F329" s="227">
        <v>1</v>
      </c>
      <c r="G329" s="173" t="s">
        <v>271</v>
      </c>
      <c r="H329" s="263">
        <v>292</v>
      </c>
      <c r="I329" s="390"/>
      <c r="J329" s="390"/>
      <c r="K329" s="390"/>
      <c r="L329" s="395"/>
      <c r="M329" s="107"/>
      <c r="N329" s="107"/>
      <c r="O329" s="107"/>
      <c r="P329" s="107"/>
      <c r="Q329" s="107"/>
    </row>
    <row r="330" spans="1:17" ht="15" customHeight="1">
      <c r="A330" s="176">
        <v>3</v>
      </c>
      <c r="B330" s="176">
        <v>3</v>
      </c>
      <c r="C330" s="171">
        <v>2</v>
      </c>
      <c r="D330" s="172">
        <v>3</v>
      </c>
      <c r="E330" s="173">
        <v>1</v>
      </c>
      <c r="F330" s="227">
        <v>2</v>
      </c>
      <c r="G330" s="173" t="s">
        <v>272</v>
      </c>
      <c r="H330" s="270">
        <v>293</v>
      </c>
      <c r="I330" s="361"/>
      <c r="J330" s="361"/>
      <c r="K330" s="361"/>
      <c r="L330" s="361"/>
      <c r="M330" s="107"/>
      <c r="N330" s="107"/>
      <c r="O330" s="107"/>
      <c r="P330" s="107"/>
      <c r="Q330" s="107"/>
    </row>
    <row r="331" spans="1:17" ht="409.6">
      <c r="A331" s="176">
        <v>3</v>
      </c>
      <c r="B331" s="176">
        <v>3</v>
      </c>
      <c r="C331" s="171">
        <v>2</v>
      </c>
      <c r="D331" s="172">
        <v>4</v>
      </c>
      <c r="E331" s="172"/>
      <c r="F331" s="174"/>
      <c r="G331" s="172" t="s">
        <v>125</v>
      </c>
      <c r="H331" s="177">
        <v>294</v>
      </c>
      <c r="I331" s="357">
        <f>I332</f>
        <v>0</v>
      </c>
      <c r="J331" s="372">
        <f>J332</f>
        <v>0</v>
      </c>
      <c r="K331" s="372">
        <f>K332</f>
        <v>0</v>
      </c>
      <c r="L331" s="358">
        <f>L332</f>
        <v>0</v>
      </c>
      <c r="M331" s="107"/>
      <c r="N331" s="107"/>
      <c r="O331" s="107"/>
      <c r="P331" s="107"/>
      <c r="Q331" s="107"/>
    </row>
    <row r="332" spans="1:17" ht="409.6">
      <c r="A332" s="239">
        <v>3</v>
      </c>
      <c r="B332" s="239">
        <v>3</v>
      </c>
      <c r="C332" s="168">
        <v>2</v>
      </c>
      <c r="D332" s="166">
        <v>4</v>
      </c>
      <c r="E332" s="166">
        <v>1</v>
      </c>
      <c r="F332" s="169"/>
      <c r="G332" s="166" t="s">
        <v>125</v>
      </c>
      <c r="H332" s="170">
        <v>295</v>
      </c>
      <c r="I332" s="369">
        <f>SUM(I333:I334)</f>
        <v>0</v>
      </c>
      <c r="J332" s="370">
        <f>SUM(J333:J334)</f>
        <v>0</v>
      </c>
      <c r="K332" s="370">
        <f>SUM(K333:K334)</f>
        <v>0</v>
      </c>
      <c r="L332" s="371">
        <f>SUM(L333:L334)</f>
        <v>0</v>
      </c>
      <c r="M332" s="107"/>
      <c r="N332" s="107"/>
      <c r="O332" s="107"/>
      <c r="P332" s="107"/>
      <c r="Q332" s="107"/>
    </row>
    <row r="333" spans="1:17" ht="14.25" customHeight="1">
      <c r="A333" s="176">
        <v>3</v>
      </c>
      <c r="B333" s="176">
        <v>3</v>
      </c>
      <c r="C333" s="171">
        <v>2</v>
      </c>
      <c r="D333" s="172">
        <v>4</v>
      </c>
      <c r="E333" s="172">
        <v>1</v>
      </c>
      <c r="F333" s="174">
        <v>1</v>
      </c>
      <c r="G333" s="172" t="s">
        <v>271</v>
      </c>
      <c r="H333" s="177">
        <v>296</v>
      </c>
      <c r="I333" s="361"/>
      <c r="J333" s="361"/>
      <c r="K333" s="361"/>
      <c r="L333" s="361"/>
      <c r="M333" s="107"/>
      <c r="N333" s="107"/>
      <c r="O333" s="107"/>
      <c r="P333" s="107"/>
      <c r="Q333" s="107"/>
    </row>
    <row r="334" spans="1:17" ht="409.6">
      <c r="A334" s="176">
        <v>3</v>
      </c>
      <c r="B334" s="176">
        <v>3</v>
      </c>
      <c r="C334" s="171">
        <v>2</v>
      </c>
      <c r="D334" s="172">
        <v>4</v>
      </c>
      <c r="E334" s="172">
        <v>1</v>
      </c>
      <c r="F334" s="174">
        <v>2</v>
      </c>
      <c r="G334" s="172" t="s">
        <v>272</v>
      </c>
      <c r="H334" s="170">
        <v>297</v>
      </c>
      <c r="I334" s="361"/>
      <c r="J334" s="361"/>
      <c r="K334" s="361"/>
      <c r="L334" s="361"/>
      <c r="M334" s="107"/>
      <c r="N334" s="107"/>
      <c r="O334" s="107"/>
      <c r="P334" s="107"/>
      <c r="Q334" s="107"/>
    </row>
    <row r="335" spans="1:17" ht="25.5">
      <c r="A335" s="176">
        <v>3</v>
      </c>
      <c r="B335" s="176">
        <v>3</v>
      </c>
      <c r="C335" s="171">
        <v>2</v>
      </c>
      <c r="D335" s="172">
        <v>5</v>
      </c>
      <c r="E335" s="172"/>
      <c r="F335" s="174"/>
      <c r="G335" s="172" t="s">
        <v>126</v>
      </c>
      <c r="H335" s="177">
        <v>298</v>
      </c>
      <c r="I335" s="357">
        <f t="shared" ref="I335:L336" si="29">I336</f>
        <v>0</v>
      </c>
      <c r="J335" s="372">
        <f t="shared" si="29"/>
        <v>0</v>
      </c>
      <c r="K335" s="372">
        <f t="shared" si="29"/>
        <v>0</v>
      </c>
      <c r="L335" s="358">
        <f t="shared" si="29"/>
        <v>0</v>
      </c>
      <c r="M335" s="107"/>
      <c r="N335" s="107"/>
      <c r="O335" s="107"/>
      <c r="P335" s="107"/>
      <c r="Q335" s="107"/>
    </row>
    <row r="336" spans="1:17" ht="25.5">
      <c r="A336" s="239">
        <v>3</v>
      </c>
      <c r="B336" s="239">
        <v>3</v>
      </c>
      <c r="C336" s="168">
        <v>2</v>
      </c>
      <c r="D336" s="166">
        <v>5</v>
      </c>
      <c r="E336" s="166">
        <v>1</v>
      </c>
      <c r="F336" s="169"/>
      <c r="G336" s="166" t="s">
        <v>126</v>
      </c>
      <c r="H336" s="170">
        <v>299</v>
      </c>
      <c r="I336" s="369">
        <f t="shared" si="29"/>
        <v>0</v>
      </c>
      <c r="J336" s="370">
        <f t="shared" si="29"/>
        <v>0</v>
      </c>
      <c r="K336" s="370">
        <f t="shared" si="29"/>
        <v>0</v>
      </c>
      <c r="L336" s="371">
        <f t="shared" si="29"/>
        <v>0</v>
      </c>
      <c r="M336" s="107"/>
      <c r="N336" s="107"/>
      <c r="O336" s="107"/>
      <c r="P336" s="107"/>
      <c r="Q336" s="107"/>
    </row>
    <row r="337" spans="1:17" ht="25.5">
      <c r="A337" s="176">
        <v>3</v>
      </c>
      <c r="B337" s="176">
        <v>3</v>
      </c>
      <c r="C337" s="171">
        <v>2</v>
      </c>
      <c r="D337" s="172">
        <v>5</v>
      </c>
      <c r="E337" s="172">
        <v>1</v>
      </c>
      <c r="F337" s="174">
        <v>1</v>
      </c>
      <c r="G337" s="172" t="s">
        <v>126</v>
      </c>
      <c r="H337" s="177">
        <v>300</v>
      </c>
      <c r="I337" s="390"/>
      <c r="J337" s="390"/>
      <c r="K337" s="390"/>
      <c r="L337" s="395"/>
      <c r="M337" s="107"/>
      <c r="N337" s="107"/>
      <c r="O337" s="107"/>
      <c r="P337" s="107"/>
      <c r="Q337" s="107"/>
    </row>
    <row r="338" spans="1:17" ht="14.25" customHeight="1">
      <c r="A338" s="176">
        <v>3</v>
      </c>
      <c r="B338" s="176">
        <v>3</v>
      </c>
      <c r="C338" s="171">
        <v>2</v>
      </c>
      <c r="D338" s="172">
        <v>6</v>
      </c>
      <c r="E338" s="172"/>
      <c r="F338" s="174"/>
      <c r="G338" s="172" t="s">
        <v>273</v>
      </c>
      <c r="H338" s="170">
        <v>301</v>
      </c>
      <c r="I338" s="357">
        <f t="shared" ref="I338:L339" si="30">I339</f>
        <v>0</v>
      </c>
      <c r="J338" s="372">
        <f t="shared" si="30"/>
        <v>0</v>
      </c>
      <c r="K338" s="372">
        <f t="shared" si="30"/>
        <v>0</v>
      </c>
      <c r="L338" s="358">
        <f t="shared" si="30"/>
        <v>0</v>
      </c>
      <c r="M338" s="107"/>
      <c r="N338" s="107"/>
      <c r="O338" s="107"/>
      <c r="P338" s="107"/>
      <c r="Q338" s="107"/>
    </row>
    <row r="339" spans="1:17" ht="14.25" customHeight="1">
      <c r="A339" s="176">
        <v>3</v>
      </c>
      <c r="B339" s="176">
        <v>3</v>
      </c>
      <c r="C339" s="171">
        <v>2</v>
      </c>
      <c r="D339" s="172">
        <v>6</v>
      </c>
      <c r="E339" s="172">
        <v>1</v>
      </c>
      <c r="F339" s="174"/>
      <c r="G339" s="172" t="s">
        <v>273</v>
      </c>
      <c r="H339" s="177">
        <v>302</v>
      </c>
      <c r="I339" s="357">
        <f t="shared" si="30"/>
        <v>0</v>
      </c>
      <c r="J339" s="372">
        <f t="shared" si="30"/>
        <v>0</v>
      </c>
      <c r="K339" s="372">
        <f t="shared" si="30"/>
        <v>0</v>
      </c>
      <c r="L339" s="358">
        <f t="shared" si="30"/>
        <v>0</v>
      </c>
      <c r="M339" s="107"/>
      <c r="N339" s="107"/>
      <c r="O339" s="107"/>
      <c r="P339" s="107"/>
      <c r="Q339" s="107"/>
    </row>
    <row r="340" spans="1:17" ht="14.25" customHeight="1">
      <c r="A340" s="180">
        <v>3</v>
      </c>
      <c r="B340" s="180">
        <v>3</v>
      </c>
      <c r="C340" s="181">
        <v>2</v>
      </c>
      <c r="D340" s="182">
        <v>6</v>
      </c>
      <c r="E340" s="182">
        <v>1</v>
      </c>
      <c r="F340" s="184">
        <v>1</v>
      </c>
      <c r="G340" s="182" t="s">
        <v>273</v>
      </c>
      <c r="H340" s="170">
        <v>303</v>
      </c>
      <c r="I340" s="390"/>
      <c r="J340" s="390"/>
      <c r="K340" s="390"/>
      <c r="L340" s="395"/>
      <c r="M340" s="107"/>
      <c r="N340" s="107"/>
      <c r="O340" s="107"/>
      <c r="P340" s="107"/>
      <c r="Q340" s="107"/>
    </row>
    <row r="341" spans="1:17" ht="13.5" customHeight="1">
      <c r="A341" s="176">
        <v>3</v>
      </c>
      <c r="B341" s="176">
        <v>3</v>
      </c>
      <c r="C341" s="171">
        <v>2</v>
      </c>
      <c r="D341" s="172">
        <v>7</v>
      </c>
      <c r="E341" s="172"/>
      <c r="F341" s="174"/>
      <c r="G341" s="172" t="s">
        <v>274</v>
      </c>
      <c r="H341" s="177">
        <v>304</v>
      </c>
      <c r="I341" s="357">
        <f>I342</f>
        <v>0</v>
      </c>
      <c r="J341" s="372">
        <f t="shared" ref="J341:L342" si="31">J342</f>
        <v>0</v>
      </c>
      <c r="K341" s="372">
        <f t="shared" si="31"/>
        <v>0</v>
      </c>
      <c r="L341" s="358">
        <f t="shared" si="31"/>
        <v>0</v>
      </c>
      <c r="M341" s="107"/>
      <c r="N341" s="107"/>
      <c r="O341" s="107"/>
      <c r="P341" s="107"/>
      <c r="Q341" s="107"/>
    </row>
    <row r="342" spans="1:17" ht="13.5" customHeight="1">
      <c r="A342" s="180">
        <v>3</v>
      </c>
      <c r="B342" s="180">
        <v>3</v>
      </c>
      <c r="C342" s="181">
        <v>2</v>
      </c>
      <c r="D342" s="182">
        <v>7</v>
      </c>
      <c r="E342" s="182">
        <v>1</v>
      </c>
      <c r="F342" s="184"/>
      <c r="G342" s="182" t="s">
        <v>274</v>
      </c>
      <c r="H342" s="170">
        <v>305</v>
      </c>
      <c r="I342" s="358">
        <f>I343</f>
        <v>0</v>
      </c>
      <c r="J342" s="372">
        <f t="shared" si="31"/>
        <v>0</v>
      </c>
      <c r="K342" s="372">
        <f t="shared" si="31"/>
        <v>0</v>
      </c>
      <c r="L342" s="358">
        <f t="shared" si="31"/>
        <v>0</v>
      </c>
      <c r="M342" s="107"/>
      <c r="N342" s="107"/>
      <c r="O342" s="107"/>
      <c r="P342" s="107"/>
      <c r="Q342" s="107"/>
    </row>
    <row r="343" spans="1:17" ht="16.5" customHeight="1">
      <c r="A343" s="186">
        <v>3</v>
      </c>
      <c r="B343" s="186">
        <v>3</v>
      </c>
      <c r="C343" s="187">
        <v>2</v>
      </c>
      <c r="D343" s="188">
        <v>7</v>
      </c>
      <c r="E343" s="188">
        <v>1</v>
      </c>
      <c r="F343" s="191">
        <v>1</v>
      </c>
      <c r="G343" s="188" t="s">
        <v>274</v>
      </c>
      <c r="H343" s="177">
        <v>306</v>
      </c>
      <c r="I343" s="390"/>
      <c r="J343" s="390"/>
      <c r="K343" s="390"/>
      <c r="L343" s="395"/>
      <c r="M343" s="107"/>
      <c r="N343" s="107"/>
      <c r="O343" s="107"/>
      <c r="P343" s="107"/>
      <c r="Q343" s="107"/>
    </row>
    <row r="344" spans="1:17" ht="18.75" customHeight="1">
      <c r="A344" s="271"/>
      <c r="B344" s="271"/>
      <c r="C344" s="272"/>
      <c r="D344" s="273"/>
      <c r="E344" s="274"/>
      <c r="F344" s="275"/>
      <c r="G344" s="276" t="s">
        <v>279</v>
      </c>
      <c r="H344" s="170">
        <v>307</v>
      </c>
      <c r="I344" s="397">
        <f>SUM(I30+I172)</f>
        <v>29151.360000000001</v>
      </c>
      <c r="J344" s="398">
        <f>SUM(J30+J172)</f>
        <v>23145.68</v>
      </c>
      <c r="K344" s="398">
        <f>SUM(K30+K172)</f>
        <v>23145.68</v>
      </c>
      <c r="L344" s="399">
        <f>SUM(L30+L172)</f>
        <v>20933.62</v>
      </c>
      <c r="M344" s="107"/>
      <c r="N344" s="107"/>
      <c r="O344" s="107"/>
      <c r="P344" s="107"/>
      <c r="Q344" s="107"/>
    </row>
    <row r="345" spans="1:17" ht="409.6">
      <c r="B345" s="107"/>
      <c r="C345" s="107"/>
      <c r="D345" s="107"/>
      <c r="E345" s="107"/>
      <c r="F345" s="108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1:17" ht="409.6">
      <c r="B346" s="107"/>
      <c r="C346" s="107"/>
      <c r="D346" s="107"/>
      <c r="E346" s="107"/>
      <c r="F346" s="108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1:17" ht="409.6">
      <c r="A347" s="277"/>
      <c r="B347" s="278"/>
      <c r="C347" s="278"/>
      <c r="D347" s="279"/>
      <c r="E347" s="279"/>
      <c r="F347" s="279"/>
      <c r="G347" s="280"/>
      <c r="H347" s="281"/>
      <c r="I347" s="107"/>
      <c r="J347" s="107"/>
      <c r="K347" s="282"/>
      <c r="L347" s="282"/>
      <c r="M347" s="107"/>
      <c r="N347" s="107"/>
      <c r="O347" s="107"/>
      <c r="P347" s="107"/>
      <c r="Q347" s="107"/>
    </row>
    <row r="348" spans="1:17" ht="18.75">
      <c r="A348" s="283"/>
      <c r="B348" s="284"/>
      <c r="C348" s="284"/>
      <c r="D348" s="285" t="s">
        <v>280</v>
      </c>
      <c r="E348" s="1"/>
      <c r="F348" s="1"/>
      <c r="G348" s="1"/>
      <c r="H348" s="1"/>
      <c r="I348" s="286" t="s">
        <v>128</v>
      </c>
      <c r="J348" s="107"/>
      <c r="K348" s="428" t="s">
        <v>281</v>
      </c>
      <c r="L348" s="428"/>
      <c r="M348" s="107"/>
      <c r="N348" s="107"/>
      <c r="O348" s="107"/>
      <c r="P348" s="107"/>
      <c r="Q348" s="107"/>
    </row>
    <row r="349" spans="1:17" ht="15.75">
      <c r="B349" s="107"/>
      <c r="C349" s="107"/>
      <c r="D349" s="107"/>
      <c r="E349" s="107"/>
      <c r="F349" s="108"/>
      <c r="G349" s="107"/>
      <c r="H349" s="107"/>
      <c r="I349" s="287"/>
      <c r="J349" s="107"/>
      <c r="K349" s="287"/>
      <c r="L349" s="287"/>
      <c r="M349" s="107"/>
      <c r="N349" s="107"/>
      <c r="O349" s="107"/>
      <c r="P349" s="107"/>
      <c r="Q349" s="107"/>
    </row>
    <row r="350" spans="1:17" ht="15.75">
      <c r="B350" s="107"/>
      <c r="C350" s="107"/>
      <c r="D350" s="282"/>
      <c r="E350" s="282"/>
      <c r="F350" s="288"/>
      <c r="G350" s="282"/>
      <c r="H350" s="107"/>
      <c r="I350" s="287"/>
      <c r="J350" s="107"/>
      <c r="K350" s="289"/>
      <c r="L350" s="289"/>
      <c r="M350" s="107"/>
      <c r="N350" s="107"/>
      <c r="O350" s="107"/>
      <c r="P350" s="107"/>
      <c r="Q350" s="107"/>
    </row>
    <row r="351" spans="1:17" ht="18.75">
      <c r="A351" s="290"/>
      <c r="B351" s="340"/>
      <c r="C351" s="340"/>
      <c r="D351" s="426" t="s">
        <v>282</v>
      </c>
      <c r="E351" s="427"/>
      <c r="F351" s="427"/>
      <c r="G351" s="427"/>
      <c r="H351" s="16"/>
      <c r="I351" s="286" t="s">
        <v>128</v>
      </c>
      <c r="J351" s="340"/>
      <c r="K351" s="428" t="s">
        <v>281</v>
      </c>
      <c r="L351" s="428"/>
      <c r="M351" s="107"/>
      <c r="N351" s="107"/>
      <c r="O351" s="107"/>
      <c r="P351" s="107"/>
      <c r="Q351" s="107"/>
    </row>
    <row r="352" spans="1:17" ht="409.6">
      <c r="B352" s="107"/>
      <c r="C352" s="107"/>
      <c r="D352" s="107"/>
      <c r="E352" s="107"/>
      <c r="F352" s="108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1:17" ht="409.6">
      <c r="A353" s="107"/>
      <c r="B353" s="107"/>
      <c r="C353" s="107"/>
      <c r="D353" s="107"/>
      <c r="E353" s="107"/>
      <c r="F353" s="108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1:17" ht="409.6">
      <c r="P354" s="107"/>
    </row>
    <row r="355" spans="1:17" ht="409.6">
      <c r="P355" s="107"/>
    </row>
    <row r="356" spans="1:17" ht="409.6">
      <c r="P356" s="107"/>
    </row>
    <row r="357" spans="1:17" ht="409.6">
      <c r="G357" s="290"/>
      <c r="P357" s="107"/>
    </row>
    <row r="358" spans="1:17" ht="409.6">
      <c r="P358" s="107"/>
    </row>
    <row r="359" spans="1:17" ht="409.6">
      <c r="P359" s="107"/>
    </row>
    <row r="360" spans="1:17" ht="409.6">
      <c r="P360" s="107"/>
    </row>
    <row r="361" spans="1:17" ht="409.6">
      <c r="P361" s="107"/>
    </row>
    <row r="362" spans="1:17" ht="409.6">
      <c r="P362" s="107"/>
    </row>
    <row r="363" spans="1:17" ht="409.6">
      <c r="P363" s="107"/>
    </row>
    <row r="364" spans="1:17" ht="409.6">
      <c r="P364" s="107"/>
    </row>
    <row r="365" spans="1:17" ht="409.6">
      <c r="P365" s="107"/>
    </row>
    <row r="366" spans="1:17" ht="409.6">
      <c r="P366" s="107"/>
    </row>
    <row r="367" spans="1:17" ht="409.6">
      <c r="P367" s="107"/>
    </row>
    <row r="368" spans="1:17" ht="409.6">
      <c r="P368" s="107"/>
    </row>
    <row r="369" spans="16:16" s="115" customFormat="1" ht="409.6">
      <c r="P369" s="107"/>
    </row>
    <row r="370" spans="16:16" s="115" customFormat="1" ht="409.6">
      <c r="P370" s="107"/>
    </row>
    <row r="371" spans="16:16" s="115" customFormat="1" ht="409.6">
      <c r="P371" s="107"/>
    </row>
    <row r="372" spans="16:16" s="115" customFormat="1" ht="409.6">
      <c r="P372" s="107"/>
    </row>
    <row r="373" spans="16:16" s="115" customFormat="1" ht="409.6">
      <c r="P373" s="107"/>
    </row>
    <row r="374" spans="16:16" s="115" customFormat="1" ht="409.6">
      <c r="P374" s="107"/>
    </row>
    <row r="375" spans="16:16" s="115" customFormat="1" ht="409.6">
      <c r="P375" s="107"/>
    </row>
    <row r="376" spans="16:16" s="115" customFormat="1" ht="409.6">
      <c r="P376" s="107"/>
    </row>
    <row r="377" spans="16:16" s="115" customFormat="1" ht="409.6">
      <c r="P377" s="107"/>
    </row>
    <row r="378" spans="16:16" s="115" customFormat="1" ht="409.6">
      <c r="P378" s="107"/>
    </row>
    <row r="379" spans="16:16" s="115" customFormat="1" ht="409.6">
      <c r="P379" s="107"/>
    </row>
    <row r="380" spans="16:16" s="115" customFormat="1" ht="409.6">
      <c r="P380" s="107"/>
    </row>
    <row r="381" spans="16:16" s="115" customFormat="1" ht="409.6">
      <c r="P381" s="107"/>
    </row>
    <row r="382" spans="16:16" s="115" customFormat="1" ht="409.6">
      <c r="P382" s="107"/>
    </row>
    <row r="383" spans="16:16" s="115" customFormat="1" ht="409.6">
      <c r="P383" s="107"/>
    </row>
    <row r="384" spans="16:16" s="115" customFormat="1" ht="409.6">
      <c r="P384" s="107"/>
    </row>
    <row r="385" spans="16:16" s="115" customFormat="1" ht="409.6">
      <c r="P385" s="107"/>
    </row>
    <row r="386" spans="16:16" s="115" customFormat="1" ht="409.6">
      <c r="P386" s="107"/>
    </row>
    <row r="387" spans="16:16" s="115" customFormat="1" ht="409.6">
      <c r="P387" s="107"/>
    </row>
    <row r="388" spans="16:16" s="115" customFormat="1" ht="409.6">
      <c r="P388" s="107"/>
    </row>
    <row r="389" spans="16:16" s="115" customFormat="1" ht="409.6">
      <c r="P389" s="107"/>
    </row>
    <row r="390" spans="16:16" s="115" customFormat="1" ht="409.6">
      <c r="P390" s="107"/>
    </row>
    <row r="391" spans="16:16" s="115" customFormat="1" ht="409.6">
      <c r="P391" s="107"/>
    </row>
    <row r="392" spans="16:16" s="115" customFormat="1" ht="409.6">
      <c r="P392" s="107"/>
    </row>
    <row r="393" spans="16:16" s="115" customFormat="1" ht="409.6">
      <c r="P393" s="107"/>
    </row>
    <row r="394" spans="16:16" s="115" customFormat="1" ht="409.6">
      <c r="P394" s="107"/>
    </row>
    <row r="395" spans="16:16" s="115" customFormat="1" ht="409.6">
      <c r="P395" s="107"/>
    </row>
    <row r="396" spans="16:16" s="115" customFormat="1" ht="409.6">
      <c r="P396" s="107"/>
    </row>
    <row r="397" spans="16:16" s="115" customFormat="1" ht="409.6">
      <c r="P397" s="107"/>
    </row>
    <row r="398" spans="16:16" s="115" customFormat="1" ht="409.6">
      <c r="P398" s="107"/>
    </row>
    <row r="399" spans="16:16" s="115" customFormat="1" ht="409.6">
      <c r="P399" s="107"/>
    </row>
    <row r="400" spans="16:16" s="115" customFormat="1" ht="409.6">
      <c r="P400" s="107"/>
    </row>
    <row r="401" spans="16:16" s="115" customFormat="1" ht="409.6">
      <c r="P401" s="107"/>
    </row>
    <row r="402" spans="16:16" s="115" customFormat="1" ht="409.6">
      <c r="P402" s="107"/>
    </row>
    <row r="403" spans="16:16" s="115" customFormat="1" ht="409.6">
      <c r="P403" s="107"/>
    </row>
    <row r="404" spans="16:16" s="115" customFormat="1" ht="409.6">
      <c r="P404" s="107"/>
    </row>
    <row r="405" spans="16:16" s="115" customFormat="1" ht="409.6">
      <c r="P405" s="107"/>
    </row>
    <row r="406" spans="16:16" s="115" customFormat="1" ht="409.6">
      <c r="P406" s="107"/>
    </row>
    <row r="407" spans="16:16" s="115" customFormat="1" ht="409.6">
      <c r="P407" s="107"/>
    </row>
    <row r="408" spans="16:16" s="115" customFormat="1" ht="409.6">
      <c r="P408" s="107"/>
    </row>
    <row r="409" spans="16:16" s="115" customFormat="1" ht="409.6">
      <c r="P409" s="107"/>
    </row>
    <row r="410" spans="16:16" s="115" customFormat="1" ht="409.6">
      <c r="P410" s="107"/>
    </row>
    <row r="411" spans="16:16" s="115" customFormat="1" ht="409.6">
      <c r="P411" s="107"/>
    </row>
    <row r="412" spans="16:16" s="115" customFormat="1" ht="409.6">
      <c r="P412" s="107"/>
    </row>
    <row r="413" spans="16:16" s="115" customFormat="1" ht="409.6">
      <c r="P413" s="107"/>
    </row>
    <row r="414" spans="16:16" s="115" customFormat="1" ht="409.6">
      <c r="P414" s="107"/>
    </row>
    <row r="415" spans="16:16" s="115" customFormat="1" ht="409.6">
      <c r="P415" s="107"/>
    </row>
    <row r="416" spans="16:16" s="115" customFormat="1" ht="409.6">
      <c r="P416" s="107"/>
    </row>
    <row r="417" spans="16:16" s="115" customFormat="1" ht="409.6">
      <c r="P417" s="107"/>
    </row>
    <row r="418" spans="16:16" s="115" customFormat="1" ht="409.6">
      <c r="P418" s="107"/>
    </row>
    <row r="419" spans="16:16" s="115" customFormat="1" ht="409.6">
      <c r="P419" s="107"/>
    </row>
    <row r="420" spans="16:16" s="115" customFormat="1" ht="409.6">
      <c r="P420" s="107"/>
    </row>
    <row r="421" spans="16:16" s="115" customFormat="1" ht="409.6">
      <c r="P421" s="107"/>
    </row>
    <row r="422" spans="16:16" s="115" customFormat="1" ht="409.6">
      <c r="P422" s="107"/>
    </row>
    <row r="423" spans="16:16" s="115" customFormat="1" ht="409.6">
      <c r="P423" s="107"/>
    </row>
    <row r="424" spans="16:16" s="115" customFormat="1" ht="409.6">
      <c r="P424" s="107"/>
    </row>
    <row r="425" spans="16:16" s="115" customFormat="1" ht="409.6">
      <c r="P425" s="107"/>
    </row>
    <row r="426" spans="16:16" s="115" customFormat="1" ht="409.6">
      <c r="P426" s="107"/>
    </row>
    <row r="427" spans="16:16" s="115" customFormat="1" ht="409.6">
      <c r="P427" s="107"/>
    </row>
    <row r="428" spans="16:16" s="115" customFormat="1" ht="409.6">
      <c r="P428" s="107"/>
    </row>
    <row r="429" spans="16:16" s="115" customFormat="1" ht="409.6">
      <c r="P429" s="107"/>
    </row>
    <row r="430" spans="16:16" s="115" customFormat="1" ht="409.6">
      <c r="P430" s="107"/>
    </row>
    <row r="431" spans="16:16" s="115" customFormat="1" ht="409.6">
      <c r="P431" s="107"/>
    </row>
    <row r="432" spans="16:16" s="115" customFormat="1" ht="409.6">
      <c r="P432" s="107"/>
    </row>
    <row r="433" spans="16:16" s="115" customFormat="1" ht="409.6">
      <c r="P433" s="107"/>
    </row>
    <row r="434" spans="16:16" s="115" customFormat="1" ht="409.6">
      <c r="P434" s="107"/>
    </row>
    <row r="435" spans="16:16" s="115" customFormat="1" ht="409.6">
      <c r="P435" s="107"/>
    </row>
    <row r="436" spans="16:16" s="115" customFormat="1" ht="409.6">
      <c r="P436" s="107"/>
    </row>
    <row r="437" spans="16:16" s="115" customFormat="1" ht="409.6">
      <c r="P437" s="107"/>
    </row>
    <row r="438" spans="16:16" s="115" customFormat="1" ht="409.6">
      <c r="P438" s="107"/>
    </row>
    <row r="439" spans="16:16" s="115" customFormat="1" ht="409.6">
      <c r="P439" s="107"/>
    </row>
    <row r="440" spans="16:16" s="115" customFormat="1" ht="409.6">
      <c r="P440" s="107"/>
    </row>
    <row r="441" spans="16:16" s="115" customFormat="1" ht="409.6">
      <c r="P441" s="107"/>
    </row>
    <row r="442" spans="16:16" s="115" customFormat="1" ht="409.6">
      <c r="P442" s="107"/>
    </row>
    <row r="443" spans="16:16" s="115" customFormat="1" ht="409.6">
      <c r="P443" s="107"/>
    </row>
    <row r="444" spans="16:16" s="115" customFormat="1" ht="409.6">
      <c r="P444" s="107"/>
    </row>
    <row r="445" spans="16:16" s="115" customFormat="1" ht="409.6">
      <c r="P445" s="107"/>
    </row>
    <row r="446" spans="16:16" s="115" customFormat="1" ht="409.6">
      <c r="P446" s="107"/>
    </row>
    <row r="447" spans="16:16" s="115" customFormat="1" ht="409.6">
      <c r="P447" s="107"/>
    </row>
    <row r="448" spans="16:16" s="115" customFormat="1" ht="409.6">
      <c r="P448" s="107"/>
    </row>
    <row r="449" spans="16:16" s="115" customFormat="1" ht="409.6">
      <c r="P449" s="107"/>
    </row>
    <row r="450" spans="16:16" s="115" customFormat="1" ht="409.6">
      <c r="P450" s="107"/>
    </row>
    <row r="451" spans="16:16" s="115" customFormat="1" ht="409.6">
      <c r="P451" s="107"/>
    </row>
    <row r="452" spans="16:16" s="115" customFormat="1" ht="409.6">
      <c r="P452" s="107"/>
    </row>
    <row r="453" spans="16:16" s="115" customFormat="1" ht="409.6">
      <c r="P453" s="107"/>
    </row>
    <row r="454" spans="16:16" s="115" customFormat="1" ht="409.6">
      <c r="P454" s="107"/>
    </row>
    <row r="455" spans="16:16" s="115" customFormat="1" ht="409.6">
      <c r="P455" s="107"/>
    </row>
    <row r="456" spans="16:16" s="115" customFormat="1" ht="409.6">
      <c r="P456" s="107"/>
    </row>
    <row r="457" spans="16:16" s="115" customFormat="1" ht="409.6">
      <c r="P457" s="107"/>
    </row>
    <row r="458" spans="16:16" s="115" customFormat="1" ht="409.6">
      <c r="P458" s="107"/>
    </row>
    <row r="459" spans="16:16" s="115" customFormat="1" ht="409.6">
      <c r="P459" s="107"/>
    </row>
    <row r="460" spans="16:16" s="115" customFormat="1" ht="409.6">
      <c r="P460" s="107"/>
    </row>
    <row r="461" spans="16:16" s="115" customFormat="1" ht="409.6">
      <c r="P461" s="107"/>
    </row>
    <row r="462" spans="16:16" s="115" customFormat="1" ht="409.6">
      <c r="P462" s="107"/>
    </row>
    <row r="463" spans="16:16" s="115" customFormat="1" ht="409.6">
      <c r="P463" s="107"/>
    </row>
    <row r="464" spans="16:16" s="115" customFormat="1" ht="409.6">
      <c r="P464" s="107"/>
    </row>
    <row r="465" spans="16:16" s="115" customFormat="1" ht="409.6">
      <c r="P465" s="107"/>
    </row>
    <row r="466" spans="16:16" s="115" customFormat="1" ht="409.6">
      <c r="P466" s="107"/>
    </row>
    <row r="467" spans="16:16" s="115" customFormat="1" ht="409.6">
      <c r="P467" s="107"/>
    </row>
    <row r="468" spans="16:16" s="115" customFormat="1" ht="409.6">
      <c r="P468" s="107"/>
    </row>
    <row r="469" spans="16:16" s="115" customFormat="1" ht="409.6">
      <c r="P469" s="107"/>
    </row>
    <row r="470" spans="16:16" s="115" customFormat="1" ht="409.6">
      <c r="P470" s="107"/>
    </row>
    <row r="471" spans="16:16" s="115" customFormat="1" ht="409.6">
      <c r="P471" s="107"/>
    </row>
    <row r="472" spans="16:16" s="115" customFormat="1" ht="409.6">
      <c r="P472" s="107"/>
    </row>
    <row r="473" spans="16:16" s="115" customFormat="1" ht="409.6">
      <c r="P473" s="107"/>
    </row>
    <row r="474" spans="16:16" s="115" customFormat="1" ht="409.6">
      <c r="P474" s="107"/>
    </row>
    <row r="475" spans="16:16" s="115" customFormat="1" ht="409.6">
      <c r="P475" s="107"/>
    </row>
    <row r="476" spans="16:16" s="115" customFormat="1" ht="409.6">
      <c r="P476" s="107"/>
    </row>
    <row r="477" spans="16:16" s="115" customFormat="1" ht="409.6">
      <c r="P477" s="107"/>
    </row>
    <row r="478" spans="16:16" s="115" customFormat="1" ht="409.6">
      <c r="P478" s="107"/>
    </row>
    <row r="479" spans="16:16" s="115" customFormat="1" ht="409.6">
      <c r="P479" s="107"/>
    </row>
    <row r="480" spans="16:16" s="115" customFormat="1" ht="409.6">
      <c r="P480" s="107"/>
    </row>
    <row r="481" spans="16:16" s="115" customFormat="1" ht="409.6">
      <c r="P481" s="107"/>
    </row>
    <row r="482" spans="16:16" s="115" customFormat="1" ht="409.6">
      <c r="P482" s="107"/>
    </row>
    <row r="483" spans="16:16" s="115" customFormat="1" ht="409.6">
      <c r="P483" s="107"/>
    </row>
    <row r="484" spans="16:16" s="115" customFormat="1" ht="409.6">
      <c r="P484" s="107"/>
    </row>
    <row r="485" spans="16:16" s="115" customFormat="1" ht="409.6">
      <c r="P485" s="107"/>
    </row>
    <row r="486" spans="16:16" s="115" customFormat="1" ht="409.6">
      <c r="P486" s="107"/>
    </row>
    <row r="487" spans="16:16" s="115" customFormat="1" ht="409.6">
      <c r="P487" s="107"/>
    </row>
    <row r="488" spans="16:16" s="115" customFormat="1" ht="409.6">
      <c r="P488" s="107"/>
    </row>
    <row r="489" spans="16:16" s="115" customFormat="1" ht="409.6">
      <c r="P489" s="107"/>
    </row>
    <row r="490" spans="16:16" s="115" customFormat="1" ht="409.6">
      <c r="P490" s="107"/>
    </row>
    <row r="491" spans="16:16" s="115" customFormat="1" ht="409.6">
      <c r="P491" s="107"/>
    </row>
    <row r="492" spans="16:16" s="115" customFormat="1" ht="409.6">
      <c r="P492" s="107"/>
    </row>
    <row r="493" spans="16:16" s="115" customFormat="1" ht="409.6">
      <c r="P493" s="107"/>
    </row>
    <row r="494" spans="16:16" s="115" customFormat="1" ht="409.6">
      <c r="P494" s="107"/>
    </row>
    <row r="495" spans="16:16" s="115" customFormat="1" ht="409.6">
      <c r="P495" s="107"/>
    </row>
    <row r="496" spans="16:16" s="115" customFormat="1" ht="409.6">
      <c r="P496" s="107"/>
    </row>
    <row r="497" spans="16:16" s="115" customFormat="1" ht="409.6">
      <c r="P497" s="107"/>
    </row>
    <row r="498" spans="16:16" s="115" customFormat="1" ht="409.6">
      <c r="P498" s="107"/>
    </row>
    <row r="499" spans="16:16" s="115" customFormat="1" ht="409.6">
      <c r="P499" s="107"/>
    </row>
    <row r="500" spans="16:16" s="115" customFormat="1" ht="409.6">
      <c r="P500" s="107"/>
    </row>
    <row r="501" spans="16:16" s="115" customFormat="1" ht="409.6">
      <c r="P501" s="107"/>
    </row>
    <row r="502" spans="16:16" s="115" customFormat="1" ht="409.6">
      <c r="P502" s="107"/>
    </row>
    <row r="503" spans="16:16" s="115" customFormat="1" ht="409.6">
      <c r="P503" s="107"/>
    </row>
    <row r="504" spans="16:16" s="115" customFormat="1" ht="409.6">
      <c r="P504" s="107"/>
    </row>
    <row r="505" spans="16:16" s="115" customFormat="1" ht="409.6">
      <c r="P505" s="107"/>
    </row>
    <row r="506" spans="16:16" s="115" customFormat="1" ht="409.6">
      <c r="P506" s="107"/>
    </row>
    <row r="507" spans="16:16" s="115" customFormat="1" ht="409.6">
      <c r="P507" s="107"/>
    </row>
    <row r="508" spans="16:16" s="115" customFormat="1" ht="409.6">
      <c r="P508" s="107"/>
    </row>
    <row r="509" spans="16:16" s="115" customFormat="1" ht="409.6">
      <c r="P509" s="107"/>
    </row>
    <row r="510" spans="16:16" s="115" customFormat="1" ht="409.6">
      <c r="P510" s="107"/>
    </row>
    <row r="511" spans="16:16" s="115" customFormat="1" ht="409.6">
      <c r="P511" s="107"/>
    </row>
    <row r="512" spans="16:16" s="115" customFormat="1" ht="409.6">
      <c r="P512" s="107"/>
    </row>
    <row r="513" spans="16:16" s="115" customFormat="1" ht="409.6">
      <c r="P513" s="107"/>
    </row>
    <row r="514" spans="16:16" s="115" customFormat="1" ht="409.6">
      <c r="P514" s="107"/>
    </row>
    <row r="515" spans="16:16" s="115" customFormat="1" ht="409.6">
      <c r="P515" s="107"/>
    </row>
    <row r="516" spans="16:16" s="115" customFormat="1" ht="409.6">
      <c r="P516" s="107"/>
    </row>
    <row r="517" spans="16:16" s="115" customFormat="1" ht="409.6">
      <c r="P517" s="107"/>
    </row>
    <row r="518" spans="16:16" s="115" customFormat="1" ht="409.6">
      <c r="P518" s="107"/>
    </row>
    <row r="519" spans="16:16" s="115" customFormat="1" ht="409.6">
      <c r="P519" s="107"/>
    </row>
    <row r="520" spans="16:16" s="115" customFormat="1" ht="409.6">
      <c r="P520" s="107"/>
    </row>
    <row r="521" spans="16:16" s="115" customFormat="1" ht="409.6">
      <c r="P521" s="107"/>
    </row>
    <row r="522" spans="16:16" s="115" customFormat="1" ht="409.6">
      <c r="P522" s="107"/>
    </row>
    <row r="523" spans="16:16" s="115" customFormat="1" ht="409.6">
      <c r="P523" s="107"/>
    </row>
    <row r="524" spans="16:16" s="115" customFormat="1" ht="409.6">
      <c r="P524" s="107"/>
    </row>
    <row r="525" spans="16:16" s="115" customFormat="1" ht="409.6">
      <c r="P525" s="107"/>
    </row>
    <row r="526" spans="16:16" s="115" customFormat="1" ht="409.6">
      <c r="P526" s="107"/>
    </row>
    <row r="527" spans="16:16" s="115" customFormat="1" ht="409.6">
      <c r="P527" s="107"/>
    </row>
    <row r="528" spans="16:16" s="115" customFormat="1" ht="409.6">
      <c r="P528" s="107"/>
    </row>
    <row r="529" spans="16:16" s="115" customFormat="1" ht="409.6">
      <c r="P529" s="107"/>
    </row>
    <row r="530" spans="16:16" s="115" customFormat="1" ht="409.6">
      <c r="P530" s="107"/>
    </row>
    <row r="531" spans="16:16" s="115" customFormat="1" ht="409.6">
      <c r="P531" s="107"/>
    </row>
    <row r="532" spans="16:16" s="115" customFormat="1" ht="409.6">
      <c r="P532" s="107"/>
    </row>
    <row r="533" spans="16:16" s="115" customFormat="1" ht="409.6">
      <c r="P533" s="107"/>
    </row>
    <row r="534" spans="16:16" s="115" customFormat="1" ht="409.6">
      <c r="P534" s="107"/>
    </row>
    <row r="535" spans="16:16" s="115" customFormat="1" ht="409.6">
      <c r="P535" s="107"/>
    </row>
    <row r="536" spans="16:16" s="115" customFormat="1" ht="409.6">
      <c r="P536" s="107"/>
    </row>
    <row r="537" spans="16:16" s="115" customFormat="1" ht="409.6">
      <c r="P537" s="107"/>
    </row>
    <row r="538" spans="16:16" s="115" customFormat="1" ht="409.6">
      <c r="P538" s="107"/>
    </row>
    <row r="539" spans="16:16" s="115" customFormat="1" ht="409.6">
      <c r="P539" s="107"/>
    </row>
    <row r="540" spans="16:16" s="115" customFormat="1" ht="409.6">
      <c r="P540" s="107"/>
    </row>
    <row r="541" spans="16:16" s="115" customFormat="1" ht="409.6">
      <c r="P541" s="107"/>
    </row>
    <row r="542" spans="16:16" s="115" customFormat="1" ht="409.6">
      <c r="P542" s="107"/>
    </row>
    <row r="543" spans="16:16" s="115" customFormat="1" ht="409.6">
      <c r="P543" s="107"/>
    </row>
    <row r="544" spans="16:16" s="115" customFormat="1" ht="409.6">
      <c r="P544" s="107"/>
    </row>
    <row r="545" spans="16:16" s="115" customFormat="1" ht="409.6">
      <c r="P545" s="107"/>
    </row>
    <row r="546" spans="16:16" s="115" customFormat="1" ht="409.6">
      <c r="P546" s="107"/>
    </row>
    <row r="547" spans="16:16" s="115" customFormat="1" ht="409.6">
      <c r="P547" s="107"/>
    </row>
    <row r="548" spans="16:16" s="115" customFormat="1" ht="409.6">
      <c r="P548" s="107"/>
    </row>
    <row r="549" spans="16:16" s="115" customFormat="1" ht="409.6">
      <c r="P549" s="107"/>
    </row>
    <row r="550" spans="16:16" s="115" customFormat="1" ht="409.6">
      <c r="P550" s="107"/>
    </row>
    <row r="551" spans="16:16" s="115" customFormat="1" ht="409.6">
      <c r="P551" s="107"/>
    </row>
    <row r="552" spans="16:16" s="115" customFormat="1" ht="409.6">
      <c r="P552" s="107"/>
    </row>
    <row r="553" spans="16:16" s="115" customFormat="1" ht="409.6">
      <c r="P553" s="107"/>
    </row>
    <row r="554" spans="16:16" s="115" customFormat="1" ht="409.6">
      <c r="P554" s="107"/>
    </row>
    <row r="555" spans="16:16" s="115" customFormat="1" ht="409.6">
      <c r="P555" s="107"/>
    </row>
    <row r="556" spans="16:16" s="115" customFormat="1" ht="409.6">
      <c r="P556" s="107"/>
    </row>
    <row r="557" spans="16:16" s="115" customFormat="1" ht="409.6">
      <c r="P557" s="107"/>
    </row>
    <row r="558" spans="16:16" s="115" customFormat="1" ht="409.6">
      <c r="P558" s="107"/>
    </row>
    <row r="559" spans="16:16" s="115" customFormat="1" ht="409.6">
      <c r="P559" s="107"/>
    </row>
    <row r="560" spans="16:16" s="115" customFormat="1" ht="409.6">
      <c r="P560" s="107"/>
    </row>
    <row r="561" spans="16:16" s="115" customFormat="1" ht="409.6">
      <c r="P561" s="107"/>
    </row>
    <row r="562" spans="16:16" s="115" customFormat="1" ht="409.6">
      <c r="P562" s="107"/>
    </row>
    <row r="563" spans="16:16" s="115" customFormat="1" ht="409.6">
      <c r="P563" s="107"/>
    </row>
    <row r="564" spans="16:16" s="115" customFormat="1" ht="409.6">
      <c r="P564" s="107"/>
    </row>
    <row r="565" spans="16:16" s="115" customFormat="1" ht="409.6">
      <c r="P565" s="107"/>
    </row>
    <row r="566" spans="16:16" s="115" customFormat="1" ht="409.6">
      <c r="P566" s="107"/>
    </row>
    <row r="567" spans="16:16" s="115" customFormat="1" ht="409.6">
      <c r="P567" s="107"/>
    </row>
    <row r="568" spans="16:16" s="115" customFormat="1" ht="409.6">
      <c r="P568" s="107"/>
    </row>
    <row r="569" spans="16:16" s="115" customFormat="1" ht="409.6">
      <c r="P569" s="107"/>
    </row>
    <row r="570" spans="16:16" s="115" customFormat="1" ht="409.6">
      <c r="P570" s="107"/>
    </row>
    <row r="571" spans="16:16" s="115" customFormat="1" ht="409.6">
      <c r="P571" s="107"/>
    </row>
    <row r="572" spans="16:16" s="115" customFormat="1" ht="409.6">
      <c r="P572" s="107"/>
    </row>
    <row r="573" spans="16:16" s="115" customFormat="1" ht="409.6">
      <c r="P573" s="107"/>
    </row>
    <row r="574" spans="16:16" s="115" customFormat="1" ht="409.6">
      <c r="P574" s="107"/>
    </row>
    <row r="575" spans="16:16" s="115" customFormat="1" ht="409.6">
      <c r="P575" s="107"/>
    </row>
    <row r="576" spans="16:16" s="115" customFormat="1" ht="409.6">
      <c r="P576" s="107"/>
    </row>
    <row r="577" spans="16:16" s="115" customFormat="1" ht="409.6">
      <c r="P577" s="107"/>
    </row>
    <row r="578" spans="16:16" s="115" customFormat="1" ht="409.6">
      <c r="P578" s="107"/>
    </row>
    <row r="579" spans="16:16" s="115" customFormat="1" ht="409.6">
      <c r="P579" s="107"/>
    </row>
    <row r="580" spans="16:16" s="115" customFormat="1" ht="409.6">
      <c r="P580" s="107"/>
    </row>
    <row r="581" spans="16:16" s="115" customFormat="1" ht="409.6">
      <c r="P581" s="107"/>
    </row>
    <row r="582" spans="16:16" s="115" customFormat="1" ht="409.6">
      <c r="P582" s="107"/>
    </row>
    <row r="583" spans="16:16" s="115" customFormat="1" ht="409.6">
      <c r="P583" s="107"/>
    </row>
    <row r="584" spans="16:16" s="115" customFormat="1" ht="409.6">
      <c r="P584" s="107"/>
    </row>
    <row r="585" spans="16:16" s="115" customFormat="1" ht="409.6">
      <c r="P585" s="107"/>
    </row>
    <row r="586" spans="16:16" s="115" customFormat="1" ht="409.6">
      <c r="P586" s="107"/>
    </row>
    <row r="587" spans="16:16" s="115" customFormat="1" ht="409.6">
      <c r="P587" s="107"/>
    </row>
    <row r="588" spans="16:16" s="115" customFormat="1" ht="409.6">
      <c r="P588" s="107"/>
    </row>
    <row r="589" spans="16:16" s="115" customFormat="1" ht="409.6">
      <c r="P589" s="107"/>
    </row>
    <row r="590" spans="16:16" s="115" customFormat="1" ht="409.6">
      <c r="P590" s="107"/>
    </row>
    <row r="591" spans="16:16" s="115" customFormat="1" ht="409.6">
      <c r="P591" s="107"/>
    </row>
    <row r="592" spans="16:16" s="115" customFormat="1" ht="409.6">
      <c r="P592" s="107"/>
    </row>
    <row r="593" spans="16:16" s="115" customFormat="1" ht="409.6">
      <c r="P593" s="107"/>
    </row>
    <row r="594" spans="16:16" s="115" customFormat="1" ht="409.6">
      <c r="P594" s="107"/>
    </row>
    <row r="595" spans="16:16" s="115" customFormat="1" ht="409.6">
      <c r="P595" s="107"/>
    </row>
    <row r="596" spans="16:16" s="115" customFormat="1" ht="409.6">
      <c r="P596" s="107"/>
    </row>
    <row r="597" spans="16:16" s="115" customFormat="1" ht="409.6">
      <c r="P597" s="107"/>
    </row>
    <row r="598" spans="16:16" s="115" customFormat="1" ht="409.6">
      <c r="P598" s="107"/>
    </row>
    <row r="599" spans="16:16" s="115" customFormat="1" ht="409.6">
      <c r="P599" s="107"/>
    </row>
    <row r="600" spans="16:16" s="115" customFormat="1" ht="409.6">
      <c r="P600" s="107"/>
    </row>
    <row r="601" spans="16:16" s="115" customFormat="1" ht="409.6">
      <c r="P601" s="107"/>
    </row>
    <row r="602" spans="16:16" s="115" customFormat="1" ht="409.6">
      <c r="P602" s="107"/>
    </row>
    <row r="603" spans="16:16" s="115" customFormat="1" ht="409.6">
      <c r="P603" s="107"/>
    </row>
    <row r="604" spans="16:16" s="115" customFormat="1" ht="409.6">
      <c r="P604" s="107"/>
    </row>
    <row r="605" spans="16:16" s="115" customFormat="1" ht="409.6">
      <c r="P605" s="107"/>
    </row>
    <row r="606" spans="16:16" s="115" customFormat="1" ht="409.6">
      <c r="P606" s="107"/>
    </row>
    <row r="607" spans="16:16" s="115" customFormat="1" ht="409.6">
      <c r="P607" s="107"/>
    </row>
    <row r="608" spans="16:16" s="115" customFormat="1" ht="409.6">
      <c r="P608" s="107"/>
    </row>
    <row r="609" spans="16:16" s="115" customFormat="1" ht="409.6">
      <c r="P609" s="107"/>
    </row>
    <row r="610" spans="16:16" s="115" customFormat="1" ht="409.6">
      <c r="P610" s="107"/>
    </row>
    <row r="611" spans="16:16" s="115" customFormat="1" ht="409.6">
      <c r="P611" s="107"/>
    </row>
    <row r="612" spans="16:16" s="115" customFormat="1" ht="409.6">
      <c r="P612" s="107"/>
    </row>
    <row r="613" spans="16:16" s="115" customFormat="1" ht="409.6">
      <c r="P613" s="107"/>
    </row>
    <row r="614" spans="16:16" s="115" customFormat="1" ht="409.6">
      <c r="P614" s="107"/>
    </row>
    <row r="615" spans="16:16" s="115" customFormat="1" ht="409.6">
      <c r="P615" s="107"/>
    </row>
    <row r="616" spans="16:16" s="115" customFormat="1" ht="409.6">
      <c r="P616" s="107"/>
    </row>
    <row r="617" spans="16:16" s="115" customFormat="1" ht="409.6">
      <c r="P617" s="107"/>
    </row>
    <row r="618" spans="16:16" s="115" customFormat="1" ht="409.6">
      <c r="P618" s="107"/>
    </row>
    <row r="619" spans="16:16" s="115" customFormat="1" ht="409.6">
      <c r="P619" s="107"/>
    </row>
    <row r="620" spans="16:16" s="115" customFormat="1" ht="409.6">
      <c r="P620" s="107"/>
    </row>
    <row r="621" spans="16:16" s="115" customFormat="1" ht="409.6">
      <c r="P621" s="107"/>
    </row>
    <row r="622" spans="16:16" s="115" customFormat="1" ht="409.6">
      <c r="P622" s="107"/>
    </row>
    <row r="623" spans="16:16" s="115" customFormat="1" ht="409.6">
      <c r="P623" s="107"/>
    </row>
    <row r="624" spans="16:16" s="115" customFormat="1" ht="409.6">
      <c r="P624" s="107"/>
    </row>
    <row r="625" spans="16:16" s="115" customFormat="1" ht="409.6">
      <c r="P625" s="107"/>
    </row>
    <row r="626" spans="16:16" s="115" customFormat="1" ht="409.6">
      <c r="P626" s="107"/>
    </row>
    <row r="627" spans="16:16" s="115" customFormat="1" ht="409.6">
      <c r="P627" s="107"/>
    </row>
    <row r="628" spans="16:16" s="115" customFormat="1" ht="409.6">
      <c r="P628" s="107"/>
    </row>
    <row r="629" spans="16:16" s="115" customFormat="1" ht="409.6">
      <c r="P629" s="107"/>
    </row>
    <row r="630" spans="16:16" s="115" customFormat="1" ht="409.6">
      <c r="P630" s="107"/>
    </row>
    <row r="631" spans="16:16" s="115" customFormat="1" ht="409.6">
      <c r="P631" s="107"/>
    </row>
    <row r="632" spans="16:16" s="115" customFormat="1" ht="409.6">
      <c r="P632" s="107"/>
    </row>
    <row r="633" spans="16:16" s="115" customFormat="1" ht="409.6">
      <c r="P633" s="107"/>
    </row>
    <row r="634" spans="16:16" s="115" customFormat="1" ht="409.6">
      <c r="P634" s="107"/>
    </row>
    <row r="635" spans="16:16" s="115" customFormat="1" ht="409.6">
      <c r="P635" s="107"/>
    </row>
    <row r="636" spans="16:16" s="115" customFormat="1" ht="409.6">
      <c r="P636" s="107"/>
    </row>
    <row r="637" spans="16:16" s="115" customFormat="1" ht="409.6">
      <c r="P637" s="107"/>
    </row>
    <row r="638" spans="16:16" s="115" customFormat="1" ht="409.6">
      <c r="P638" s="107"/>
    </row>
    <row r="639" spans="16:16" s="115" customFormat="1" ht="409.6">
      <c r="P639" s="107"/>
    </row>
    <row r="640" spans="16:16" s="115" customFormat="1" ht="409.6">
      <c r="P640" s="107"/>
    </row>
    <row r="641" spans="16:16" s="115" customFormat="1" ht="409.6">
      <c r="P641" s="107"/>
    </row>
    <row r="642" spans="16:16" s="115" customFormat="1" ht="409.6">
      <c r="P642" s="107"/>
    </row>
    <row r="643" spans="16:16" s="115" customFormat="1" ht="409.6">
      <c r="P643" s="107"/>
    </row>
    <row r="644" spans="16:16" s="115" customFormat="1" ht="409.6">
      <c r="P644" s="107"/>
    </row>
    <row r="645" spans="16:16" s="115" customFormat="1" ht="409.6">
      <c r="P645" s="107"/>
    </row>
    <row r="646" spans="16:16" s="115" customFormat="1" ht="409.6">
      <c r="P646" s="107"/>
    </row>
    <row r="647" spans="16:16" s="115" customFormat="1" ht="409.6">
      <c r="P647" s="107"/>
    </row>
    <row r="648" spans="16:16" s="115" customFormat="1" ht="409.6">
      <c r="P648" s="107"/>
    </row>
    <row r="649" spans="16:16" s="115" customFormat="1" ht="409.6">
      <c r="P649" s="107"/>
    </row>
    <row r="650" spans="16:16" s="115" customFormat="1" ht="409.6">
      <c r="P650" s="107"/>
    </row>
    <row r="651" spans="16:16" s="115" customFormat="1" ht="409.6">
      <c r="P651" s="107"/>
    </row>
    <row r="652" spans="16:16" s="115" customFormat="1" ht="409.6">
      <c r="P652" s="107"/>
    </row>
    <row r="653" spans="16:16" s="115" customFormat="1" ht="409.6">
      <c r="P653" s="107"/>
    </row>
    <row r="654" spans="16:16" s="115" customFormat="1" ht="409.6">
      <c r="P654" s="107"/>
    </row>
    <row r="655" spans="16:16" s="115" customFormat="1" ht="409.6">
      <c r="P655" s="107"/>
    </row>
    <row r="656" spans="16:16" s="115" customFormat="1" ht="409.6">
      <c r="P656" s="107"/>
    </row>
    <row r="657" spans="16:16" s="115" customFormat="1" ht="409.6">
      <c r="P657" s="107"/>
    </row>
    <row r="658" spans="16:16" s="115" customFormat="1" ht="409.6">
      <c r="P658" s="107"/>
    </row>
    <row r="659" spans="16:16" s="115" customFormat="1" ht="409.6">
      <c r="P659" s="107"/>
    </row>
    <row r="660" spans="16:16" s="115" customFormat="1" ht="409.6">
      <c r="P660" s="107"/>
    </row>
    <row r="661" spans="16:16" s="115" customFormat="1" ht="409.6">
      <c r="P661" s="107"/>
    </row>
    <row r="662" spans="16:16" s="115" customFormat="1" ht="409.6">
      <c r="P662" s="107"/>
    </row>
    <row r="663" spans="16:16" s="115" customFormat="1" ht="409.6">
      <c r="P663" s="107"/>
    </row>
    <row r="664" spans="16:16" s="115" customFormat="1" ht="409.6">
      <c r="P664" s="107"/>
    </row>
    <row r="665" spans="16:16" s="115" customFormat="1" ht="409.6">
      <c r="P665" s="107"/>
    </row>
    <row r="666" spans="16:16" s="115" customFormat="1" ht="409.6">
      <c r="P666" s="107"/>
    </row>
    <row r="667" spans="16:16" s="115" customFormat="1" ht="409.6">
      <c r="P667" s="107"/>
    </row>
    <row r="668" spans="16:16" s="115" customFormat="1" ht="409.6">
      <c r="P668" s="107"/>
    </row>
    <row r="669" spans="16:16" s="115" customFormat="1" ht="409.6">
      <c r="P669" s="107"/>
    </row>
    <row r="670" spans="16:16" s="115" customFormat="1" ht="409.6">
      <c r="P670" s="107"/>
    </row>
    <row r="671" spans="16:16" s="115" customFormat="1" ht="409.6">
      <c r="P671" s="107"/>
    </row>
    <row r="672" spans="16:16" s="115" customFormat="1" ht="409.6">
      <c r="P672" s="107"/>
    </row>
    <row r="673" spans="16:16" s="115" customFormat="1" ht="409.6">
      <c r="P673" s="107"/>
    </row>
    <row r="674" spans="16:16" s="115" customFormat="1" ht="409.6">
      <c r="P674" s="107"/>
    </row>
    <row r="675" spans="16:16" s="115" customFormat="1" ht="409.6">
      <c r="P675" s="107"/>
    </row>
    <row r="676" spans="16:16" s="115" customFormat="1" ht="409.6">
      <c r="P676" s="107"/>
    </row>
    <row r="677" spans="16:16" s="115" customFormat="1" ht="409.6">
      <c r="P677" s="107"/>
    </row>
    <row r="678" spans="16:16" s="115" customFormat="1" ht="409.6">
      <c r="P678" s="107"/>
    </row>
    <row r="679" spans="16:16" s="115" customFormat="1" ht="409.6">
      <c r="P679" s="107"/>
    </row>
    <row r="680" spans="16:16" s="115" customFormat="1" ht="409.6">
      <c r="P680" s="107"/>
    </row>
    <row r="681" spans="16:16" s="115" customFormat="1" ht="409.6">
      <c r="P681" s="107"/>
    </row>
    <row r="682" spans="16:16" s="115" customFormat="1" ht="409.6">
      <c r="P682" s="107"/>
    </row>
    <row r="683" spans="16:16" s="115" customFormat="1" ht="409.6">
      <c r="P683" s="107"/>
    </row>
    <row r="684" spans="16:16" s="115" customFormat="1" ht="409.6">
      <c r="P684" s="107"/>
    </row>
    <row r="685" spans="16:16" s="115" customFormat="1" ht="409.6">
      <c r="P685" s="107"/>
    </row>
    <row r="686" spans="16:16" s="115" customFormat="1" ht="409.6">
      <c r="P686" s="107"/>
    </row>
    <row r="687" spans="16:16" s="115" customFormat="1" ht="409.6">
      <c r="P687" s="107"/>
    </row>
    <row r="688" spans="16:16" s="115" customFormat="1" ht="409.6">
      <c r="P688" s="107"/>
    </row>
    <row r="689" spans="16:16" s="115" customFormat="1" ht="409.6">
      <c r="P689" s="107"/>
    </row>
    <row r="690" spans="16:16" s="115" customFormat="1" ht="409.6">
      <c r="P690" s="107"/>
    </row>
    <row r="691" spans="16:16" s="115" customFormat="1" ht="409.6">
      <c r="P691" s="107"/>
    </row>
    <row r="692" spans="16:16" s="115" customFormat="1" ht="409.6">
      <c r="P692" s="107"/>
    </row>
    <row r="693" spans="16:16" s="115" customFormat="1" ht="409.6">
      <c r="P693" s="107"/>
    </row>
    <row r="694" spans="16:16" s="115" customFormat="1" ht="409.6">
      <c r="P694" s="107"/>
    </row>
    <row r="695" spans="16:16" s="115" customFormat="1" ht="409.6">
      <c r="P695" s="107"/>
    </row>
    <row r="696" spans="16:16" s="115" customFormat="1" ht="409.6">
      <c r="P696" s="107"/>
    </row>
    <row r="697" spans="16:16" s="115" customFormat="1" ht="409.6">
      <c r="P697" s="107"/>
    </row>
    <row r="698" spans="16:16" s="115" customFormat="1" ht="409.6">
      <c r="P698" s="107"/>
    </row>
    <row r="699" spans="16:16" s="115" customFormat="1" ht="409.6">
      <c r="P699" s="107"/>
    </row>
    <row r="700" spans="16:16" s="115" customFormat="1" ht="409.6">
      <c r="P700" s="107"/>
    </row>
    <row r="701" spans="16:16" s="115" customFormat="1" ht="409.6">
      <c r="P701" s="107"/>
    </row>
    <row r="702" spans="16:16" s="115" customFormat="1" ht="409.6">
      <c r="P702" s="107"/>
    </row>
    <row r="703" spans="16:16" s="115" customFormat="1" ht="409.6">
      <c r="P703" s="107"/>
    </row>
    <row r="704" spans="16:16" s="115" customFormat="1" ht="409.6">
      <c r="P704" s="107"/>
    </row>
    <row r="705" spans="16:16" s="115" customFormat="1" ht="409.6">
      <c r="P705" s="107"/>
    </row>
    <row r="706" spans="16:16" s="115" customFormat="1" ht="409.6">
      <c r="P706" s="107"/>
    </row>
    <row r="707" spans="16:16" s="115" customFormat="1" ht="409.6">
      <c r="P707" s="107"/>
    </row>
    <row r="708" spans="16:16" s="115" customFormat="1" ht="409.6">
      <c r="P708" s="107"/>
    </row>
    <row r="709" spans="16:16" s="115" customFormat="1" ht="409.6">
      <c r="P709" s="107"/>
    </row>
    <row r="710" spans="16:16" s="115" customFormat="1" ht="409.6">
      <c r="P710" s="107"/>
    </row>
    <row r="711" spans="16:16" s="115" customFormat="1" ht="409.6">
      <c r="P711" s="107"/>
    </row>
    <row r="712" spans="16:16" s="115" customFormat="1" ht="409.6">
      <c r="P712" s="107"/>
    </row>
    <row r="713" spans="16:16" s="115" customFormat="1" ht="409.6">
      <c r="P713" s="107"/>
    </row>
    <row r="714" spans="16:16" s="115" customFormat="1" ht="409.6">
      <c r="P714" s="107"/>
    </row>
    <row r="715" spans="16:16" s="115" customFormat="1" ht="409.6">
      <c r="P715" s="107"/>
    </row>
    <row r="716" spans="16:16" s="115" customFormat="1" ht="409.6">
      <c r="P716" s="107"/>
    </row>
    <row r="717" spans="16:16" s="115" customFormat="1" ht="409.6">
      <c r="P717" s="107"/>
    </row>
    <row r="718" spans="16:16" s="115" customFormat="1" ht="409.6">
      <c r="P718" s="107"/>
    </row>
    <row r="719" spans="16:16" s="115" customFormat="1" ht="409.6">
      <c r="P719" s="107"/>
    </row>
    <row r="720" spans="16:16" s="115" customFormat="1" ht="409.6">
      <c r="P720" s="107"/>
    </row>
    <row r="721" spans="16:16" s="115" customFormat="1" ht="409.6">
      <c r="P721" s="107"/>
    </row>
    <row r="722" spans="16:16" s="115" customFormat="1" ht="409.6">
      <c r="P722" s="107"/>
    </row>
    <row r="723" spans="16:16" s="115" customFormat="1" ht="409.6">
      <c r="P723" s="107"/>
    </row>
    <row r="724" spans="16:16" s="115" customFormat="1" ht="409.6">
      <c r="P724" s="107"/>
    </row>
    <row r="725" spans="16:16" s="115" customFormat="1" ht="409.6">
      <c r="P725" s="107"/>
    </row>
    <row r="726" spans="16:16" s="115" customFormat="1" ht="409.6">
      <c r="P726" s="107"/>
    </row>
    <row r="727" spans="16:16" s="115" customFormat="1" ht="409.6">
      <c r="P727" s="107"/>
    </row>
    <row r="728" spans="16:16" s="115" customFormat="1" ht="409.6">
      <c r="P728" s="107"/>
    </row>
    <row r="729" spans="16:16" s="115" customFormat="1" ht="409.6">
      <c r="P729" s="107"/>
    </row>
    <row r="730" spans="16:16" s="115" customFormat="1" ht="409.6">
      <c r="P730" s="107"/>
    </row>
    <row r="731" spans="16:16" s="115" customFormat="1" ht="409.6">
      <c r="P731" s="107"/>
    </row>
    <row r="732" spans="16:16" s="115" customFormat="1" ht="409.6">
      <c r="P732" s="107"/>
    </row>
    <row r="733" spans="16:16" s="115" customFormat="1" ht="409.6">
      <c r="P733" s="107"/>
    </row>
    <row r="734" spans="16:16" s="115" customFormat="1" ht="409.6">
      <c r="P734" s="107"/>
    </row>
    <row r="735" spans="16:16" s="115" customFormat="1" ht="409.6">
      <c r="P735" s="107"/>
    </row>
    <row r="736" spans="16:16" s="115" customFormat="1" ht="409.6">
      <c r="P736" s="107"/>
    </row>
    <row r="737" spans="16:16" s="115" customFormat="1" ht="409.6">
      <c r="P737" s="107"/>
    </row>
    <row r="738" spans="16:16" s="115" customFormat="1" ht="409.6">
      <c r="P738" s="107"/>
    </row>
    <row r="739" spans="16:16" s="115" customFormat="1" ht="409.6">
      <c r="P739" s="107"/>
    </row>
    <row r="740" spans="16:16" s="115" customFormat="1" ht="409.6">
      <c r="P740" s="107"/>
    </row>
    <row r="741" spans="16:16" s="115" customFormat="1" ht="409.6">
      <c r="P741" s="107"/>
    </row>
    <row r="742" spans="16:16" s="115" customFormat="1" ht="409.6">
      <c r="P742" s="107"/>
    </row>
    <row r="743" spans="16:16" s="115" customFormat="1" ht="409.6">
      <c r="P743" s="107"/>
    </row>
    <row r="744" spans="16:16" s="115" customFormat="1" ht="409.6">
      <c r="P744" s="107"/>
    </row>
    <row r="745" spans="16:16" s="115" customFormat="1" ht="409.6">
      <c r="P745" s="107"/>
    </row>
    <row r="746" spans="16:16" s="115" customFormat="1" ht="409.6">
      <c r="P746" s="107"/>
    </row>
    <row r="747" spans="16:16" s="115" customFormat="1" ht="409.6">
      <c r="P747" s="107"/>
    </row>
    <row r="748" spans="16:16" s="115" customFormat="1" ht="409.6">
      <c r="P748" s="107"/>
    </row>
    <row r="749" spans="16:16" s="115" customFormat="1" ht="409.6">
      <c r="P749" s="107"/>
    </row>
    <row r="750" spans="16:16" s="115" customFormat="1" ht="409.6">
      <c r="P750" s="107"/>
    </row>
    <row r="751" spans="16:16" s="115" customFormat="1" ht="409.6">
      <c r="P751" s="107"/>
    </row>
    <row r="752" spans="16:16" s="115" customFormat="1" ht="409.6">
      <c r="P752" s="107"/>
    </row>
    <row r="753" spans="16:16" s="115" customFormat="1" ht="409.6">
      <c r="P753" s="107"/>
    </row>
    <row r="754" spans="16:16" s="115" customFormat="1" ht="409.6">
      <c r="P754" s="107"/>
    </row>
    <row r="755" spans="16:16" s="115" customFormat="1" ht="409.6">
      <c r="P755" s="107"/>
    </row>
    <row r="756" spans="16:16" s="115" customFormat="1" ht="409.6">
      <c r="P756" s="107"/>
    </row>
    <row r="757" spans="16:16" s="115" customFormat="1" ht="409.6">
      <c r="P757" s="107"/>
    </row>
    <row r="758" spans="16:16" s="115" customFormat="1" ht="409.6">
      <c r="P758" s="107"/>
    </row>
    <row r="759" spans="16:16" s="115" customFormat="1" ht="409.6">
      <c r="P759" s="107"/>
    </row>
    <row r="760" spans="16:16" s="115" customFormat="1" ht="409.6">
      <c r="P760" s="107"/>
    </row>
    <row r="761" spans="16:16" s="115" customFormat="1" ht="409.6">
      <c r="P761" s="107"/>
    </row>
    <row r="762" spans="16:16" s="115" customFormat="1" ht="409.6">
      <c r="P762" s="107"/>
    </row>
    <row r="763" spans="16:16" s="115" customFormat="1" ht="409.6">
      <c r="P763" s="107"/>
    </row>
    <row r="764" spans="16:16" s="115" customFormat="1" ht="409.6">
      <c r="P764" s="107"/>
    </row>
    <row r="765" spans="16:16" s="115" customFormat="1" ht="409.6">
      <c r="P765" s="107"/>
    </row>
    <row r="766" spans="16:16" s="115" customFormat="1" ht="409.6">
      <c r="P766" s="107"/>
    </row>
    <row r="767" spans="16:16" s="115" customFormat="1" ht="409.6">
      <c r="P767" s="107"/>
    </row>
    <row r="768" spans="16:16" s="115" customFormat="1" ht="409.6">
      <c r="P768" s="107"/>
    </row>
    <row r="769" spans="16:16" s="115" customFormat="1" ht="409.6">
      <c r="P769" s="107"/>
    </row>
    <row r="770" spans="16:16" s="115" customFormat="1" ht="409.6">
      <c r="P770" s="107"/>
    </row>
    <row r="771" spans="16:16" s="115" customFormat="1" ht="409.6">
      <c r="P771" s="107"/>
    </row>
    <row r="772" spans="16:16" s="115" customFormat="1" ht="409.6">
      <c r="P772" s="107"/>
    </row>
    <row r="773" spans="16:16" s="115" customFormat="1" ht="409.6">
      <c r="P773" s="107"/>
    </row>
    <row r="774" spans="16:16" s="115" customFormat="1" ht="409.6">
      <c r="P774" s="107"/>
    </row>
    <row r="775" spans="16:16" s="115" customFormat="1" ht="409.6">
      <c r="P775" s="107"/>
    </row>
    <row r="776" spans="16:16" s="115" customFormat="1" ht="409.6">
      <c r="P776" s="107"/>
    </row>
    <row r="777" spans="16:16" s="115" customFormat="1" ht="409.6">
      <c r="P777" s="107"/>
    </row>
    <row r="778" spans="16:16" s="115" customFormat="1" ht="409.6">
      <c r="P778" s="107"/>
    </row>
    <row r="779" spans="16:16" s="115" customFormat="1" ht="409.6">
      <c r="P779" s="107"/>
    </row>
    <row r="780" spans="16:16" s="115" customFormat="1" ht="409.6">
      <c r="P780" s="107"/>
    </row>
    <row r="781" spans="16:16" s="115" customFormat="1" ht="409.6">
      <c r="P781" s="107"/>
    </row>
    <row r="782" spans="16:16" s="115" customFormat="1" ht="409.6">
      <c r="P782" s="107"/>
    </row>
    <row r="783" spans="16:16" s="115" customFormat="1" ht="409.6">
      <c r="P783" s="107"/>
    </row>
    <row r="784" spans="16:16" s="115" customFormat="1" ht="409.6">
      <c r="P784" s="107"/>
    </row>
    <row r="785" spans="16:16" s="115" customFormat="1" ht="409.6">
      <c r="P785" s="107"/>
    </row>
    <row r="786" spans="16:16" s="115" customFormat="1" ht="409.6">
      <c r="P786" s="107"/>
    </row>
    <row r="787" spans="16:16" s="115" customFormat="1" ht="409.6">
      <c r="P787" s="107"/>
    </row>
    <row r="788" spans="16:16" s="115" customFormat="1" ht="409.6">
      <c r="P788" s="107"/>
    </row>
    <row r="789" spans="16:16" s="115" customFormat="1" ht="409.6">
      <c r="P789" s="107"/>
    </row>
    <row r="790" spans="16:16" s="115" customFormat="1" ht="409.6">
      <c r="P790" s="107"/>
    </row>
    <row r="791" spans="16:16" s="115" customFormat="1" ht="409.6">
      <c r="P791" s="107"/>
    </row>
    <row r="792" spans="16:16" s="115" customFormat="1" ht="409.6">
      <c r="P792" s="107"/>
    </row>
    <row r="793" spans="16:16" s="115" customFormat="1" ht="409.6">
      <c r="P793" s="107"/>
    </row>
    <row r="794" spans="16:16" s="115" customFormat="1" ht="409.6">
      <c r="P794" s="107"/>
    </row>
    <row r="795" spans="16:16" s="115" customFormat="1" ht="409.6">
      <c r="P795" s="107"/>
    </row>
    <row r="796" spans="16:16" s="115" customFormat="1" ht="409.6">
      <c r="P796" s="107"/>
    </row>
    <row r="797" spans="16:16" s="115" customFormat="1" ht="409.6">
      <c r="P797" s="107"/>
    </row>
    <row r="798" spans="16:16" s="115" customFormat="1" ht="409.6">
      <c r="P798" s="107"/>
    </row>
    <row r="799" spans="16:16" s="115" customFormat="1" ht="409.6">
      <c r="P799" s="107"/>
    </row>
    <row r="800" spans="16:16" s="115" customFormat="1" ht="409.6">
      <c r="P800" s="107"/>
    </row>
    <row r="801" spans="16:16" s="115" customFormat="1" ht="409.6">
      <c r="P801" s="107"/>
    </row>
    <row r="802" spans="16:16" s="115" customFormat="1" ht="409.6">
      <c r="P802" s="107"/>
    </row>
    <row r="803" spans="16:16" s="115" customFormat="1" ht="409.6">
      <c r="P803" s="107"/>
    </row>
    <row r="804" spans="16:16" s="115" customFormat="1" ht="409.6">
      <c r="P804" s="107"/>
    </row>
    <row r="805" spans="16:16" s="115" customFormat="1" ht="409.6">
      <c r="P805" s="107"/>
    </row>
    <row r="806" spans="16:16" s="115" customFormat="1" ht="409.6">
      <c r="P806" s="107"/>
    </row>
    <row r="807" spans="16:16" s="115" customFormat="1" ht="409.6">
      <c r="P807" s="107"/>
    </row>
    <row r="808" spans="16:16" s="115" customFormat="1" ht="409.6">
      <c r="P808" s="107"/>
    </row>
    <row r="809" spans="16:16" s="115" customFormat="1" ht="409.6">
      <c r="P809" s="107"/>
    </row>
    <row r="810" spans="16:16" s="115" customFormat="1" ht="409.6">
      <c r="P810" s="107"/>
    </row>
    <row r="811" spans="16:16" s="115" customFormat="1" ht="409.6">
      <c r="P811" s="107"/>
    </row>
    <row r="812" spans="16:16" s="115" customFormat="1" ht="409.6">
      <c r="P812" s="107"/>
    </row>
    <row r="813" spans="16:16" s="115" customFormat="1" ht="409.6">
      <c r="P813" s="107"/>
    </row>
    <row r="814" spans="16:16" s="115" customFormat="1" ht="409.6">
      <c r="P814" s="107"/>
    </row>
    <row r="815" spans="16:16" s="115" customFormat="1" ht="409.6">
      <c r="P815" s="107"/>
    </row>
    <row r="816" spans="16:16" s="115" customFormat="1" ht="409.6">
      <c r="P816" s="107"/>
    </row>
    <row r="817" spans="16:16" s="115" customFormat="1" ht="409.6">
      <c r="P817" s="107"/>
    </row>
    <row r="818" spans="16:16" s="115" customFormat="1" ht="409.6">
      <c r="P818" s="107"/>
    </row>
    <row r="819" spans="16:16" s="115" customFormat="1" ht="409.6">
      <c r="P819" s="107"/>
    </row>
    <row r="820" spans="16:16" s="115" customFormat="1" ht="409.6">
      <c r="P820" s="107"/>
    </row>
    <row r="821" spans="16:16" s="115" customFormat="1" ht="409.6">
      <c r="P821" s="107"/>
    </row>
    <row r="822" spans="16:16" s="115" customFormat="1" ht="409.6">
      <c r="P822" s="107"/>
    </row>
    <row r="823" spans="16:16" s="115" customFormat="1" ht="409.6">
      <c r="P823" s="107"/>
    </row>
    <row r="824" spans="16:16" s="115" customFormat="1" ht="409.6">
      <c r="P824" s="107"/>
    </row>
    <row r="825" spans="16:16" s="115" customFormat="1" ht="409.6">
      <c r="P825" s="107"/>
    </row>
    <row r="826" spans="16:16" s="115" customFormat="1" ht="409.6">
      <c r="P826" s="107"/>
    </row>
    <row r="827" spans="16:16" s="115" customFormat="1" ht="409.6">
      <c r="P827" s="107"/>
    </row>
    <row r="828" spans="16:16" s="115" customFormat="1" ht="409.6">
      <c r="P828" s="107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2</vt:i4>
      </vt:variant>
    </vt:vector>
  </HeadingPairs>
  <TitlesOfParts>
    <vt:vector size="6" baseType="lpstr">
      <vt:lpstr>Panaudojimo sąmata</vt:lpstr>
      <vt:lpstr>BFP-1</vt:lpstr>
      <vt:lpstr>Panaudojimo ataskaita</vt:lpstr>
      <vt:lpstr>Forma Nr. 2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Vitalija Romanovienė</cp:lastModifiedBy>
  <cp:lastPrinted>2016-07-07T05:59:24Z</cp:lastPrinted>
  <dcterms:created xsi:type="dcterms:W3CDTF">2003-06-12T10:50:18Z</dcterms:created>
  <dcterms:modified xsi:type="dcterms:W3CDTF">2016-07-07T08:45:25Z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